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085" tabRatio="794" activeTab="0"/>
  </bookViews>
  <sheets>
    <sheet name="звед10" sheetId="1" r:id="rId1"/>
    <sheet name="звед10Р2" sheetId="2" r:id="rId2"/>
    <sheet name="БЕРЛ1" sheetId="3" r:id="rId3"/>
    <sheet name="БЕРЛ2" sheetId="4" r:id="rId4"/>
    <sheet name="ЗАБ1" sheetId="5" r:id="rId5"/>
    <sheet name="ЗАБ2" sheetId="6" r:id="rId6"/>
    <sheet name="ЛАГ1" sheetId="7" r:id="rId7"/>
    <sheet name="ЛАГ2" sheetId="8" r:id="rId8"/>
    <sheet name="ПДКАМ1" sheetId="9" r:id="rId9"/>
    <sheet name="ПДКАМ2" sheetId="10" r:id="rId10"/>
  </sheets>
  <definedNames>
    <definedName name="Excel_BuiltIn_Print_Area_20">#REF!</definedName>
    <definedName name="_xlnm.Print_Titles" localSheetId="0">'звед10'!$10:$13</definedName>
    <definedName name="_xlnm.Print_Area" localSheetId="2">'БЕРЛ1'!$A$1:$S$27</definedName>
    <definedName name="_xlnm.Print_Area" localSheetId="4">'ЗАБ1'!$A$1:$U$25</definedName>
    <definedName name="_xlnm.Print_Area" localSheetId="5">'ЗАБ2'!$A$1:$K$31</definedName>
    <definedName name="_xlnm.Print_Area" localSheetId="0">'звед10'!$A$1:$U$68</definedName>
    <definedName name="_xlnm.Print_Area" localSheetId="6">'ЛАГ1'!$A$1:$T$31</definedName>
    <definedName name="_xlnm.Print_Area" localSheetId="7">'ЛАГ2'!$A$1:$K$31</definedName>
    <definedName name="_xlnm.Print_Area" localSheetId="8">'ПДКАМ1'!$A$1:$S$26</definedName>
  </definedNames>
  <calcPr fullCalcOnLoad="1"/>
</workbook>
</file>

<file path=xl/sharedStrings.xml><?xml version="1.0" encoding="utf-8"?>
<sst xmlns="http://schemas.openxmlformats.org/spreadsheetml/2006/main" count="846" uniqueCount="135">
  <si>
    <t>В тому числі:</t>
  </si>
  <si>
    <t xml:space="preserve"> 1. за головними породами:</t>
  </si>
  <si>
    <t>Дуб звичайний</t>
  </si>
  <si>
    <t>2. за типами лісорослинних умов:</t>
  </si>
  <si>
    <t>Д2</t>
  </si>
  <si>
    <t>3. за категоріями лісокультурної площі:</t>
  </si>
  <si>
    <t>4. за сезонами створення:</t>
  </si>
  <si>
    <t>навесні</t>
  </si>
  <si>
    <t>5. за методами створення:</t>
  </si>
  <si>
    <t>ручне садіння</t>
  </si>
  <si>
    <t>ЗАТВЕРДЖУЮ</t>
  </si>
  <si>
    <t>ЗВЕДЕНА</t>
  </si>
  <si>
    <r>
      <t xml:space="preserve">Категорія лісових культур </t>
    </r>
    <r>
      <rPr>
        <b/>
        <u val="single"/>
        <sz val="12"/>
        <rFont val="Arial"/>
        <family val="2"/>
      </rPr>
      <t>ДЛФ</t>
    </r>
  </si>
  <si>
    <t>Місцезнаходження (урочище, землекористувач, село, район, місцева назва ділянки)</t>
  </si>
  <si>
    <t>№ проекту</t>
  </si>
  <si>
    <t>Квартал</t>
  </si>
  <si>
    <t>Виділ</t>
  </si>
  <si>
    <t>Площа (до 0,1 га)</t>
  </si>
  <si>
    <t>Головні породи</t>
  </si>
  <si>
    <t>Тип лісорослинних умов</t>
  </si>
  <si>
    <t>Категорія лісокультурної площі</t>
  </si>
  <si>
    <t>Способи</t>
  </si>
  <si>
    <t>Розміщення</t>
  </si>
  <si>
    <t>Схема змішування</t>
  </si>
  <si>
    <t>Потреба у  садивному, посівному матеріалі</t>
  </si>
  <si>
    <t>Примітка</t>
  </si>
  <si>
    <t>Обробітку грунту</t>
  </si>
  <si>
    <t>створення лісових культур</t>
  </si>
  <si>
    <t>всього тис.шт., кг.</t>
  </si>
  <si>
    <t>в тому числі за головними породами</t>
  </si>
  <si>
    <t>Сзв</t>
  </si>
  <si>
    <t>Дзв</t>
  </si>
  <si>
    <t>Підкамінське лісництво</t>
  </si>
  <si>
    <t>механізов. ПКЛ-70</t>
  </si>
  <si>
    <t>ВСЬОГО</t>
  </si>
  <si>
    <t>Сосна звичайна</t>
  </si>
  <si>
    <t>зруби</t>
  </si>
  <si>
    <t>обробітку грунту</t>
  </si>
  <si>
    <t>В3</t>
  </si>
  <si>
    <t>С3</t>
  </si>
  <si>
    <t>4. за  сезонами створення:</t>
  </si>
  <si>
    <t>5. за  методами створення:</t>
  </si>
  <si>
    <t>Схеми змішування</t>
  </si>
  <si>
    <t>Влч</t>
  </si>
  <si>
    <t>Схема   змішування</t>
  </si>
  <si>
    <t>Потреба у садивному, посівному матеріалі</t>
  </si>
  <si>
    <t>в тому числі за головними породах</t>
  </si>
  <si>
    <t>Заболотцівське лісництво</t>
  </si>
  <si>
    <t>С4</t>
  </si>
  <si>
    <t>10Влч</t>
  </si>
  <si>
    <t>Вільха чорна</t>
  </si>
  <si>
    <t xml:space="preserve"> 1.за головними породами:</t>
  </si>
  <si>
    <r>
      <t xml:space="preserve">Категорія лісових культур </t>
    </r>
    <r>
      <rPr>
        <b/>
        <u val="single"/>
        <sz val="14"/>
        <rFont val="Arial"/>
        <family val="2"/>
      </rPr>
      <t>ДЛФ</t>
    </r>
  </si>
  <si>
    <t xml:space="preserve">Способи </t>
  </si>
  <si>
    <t>Потреба у  садивному,, посівному матеріалі</t>
  </si>
  <si>
    <t>в тому числі за  головними породами</t>
  </si>
  <si>
    <t>Берлинське лісництво</t>
  </si>
  <si>
    <t>С2</t>
  </si>
  <si>
    <r>
      <t xml:space="preserve">Категорія лісових культур </t>
    </r>
    <r>
      <rPr>
        <u val="single"/>
        <sz val="12"/>
        <rFont val="Arial"/>
        <family val="2"/>
      </rPr>
      <t>ДЛФ</t>
    </r>
  </si>
  <si>
    <t>Плд</t>
  </si>
  <si>
    <t>3,0х0,7</t>
  </si>
  <si>
    <t>Інженер лісових культур</t>
  </si>
  <si>
    <t>Гч</t>
  </si>
  <si>
    <t>га</t>
  </si>
  <si>
    <t>10Дзв</t>
  </si>
  <si>
    <t xml:space="preserve">     Круть Р.Р..</t>
  </si>
  <si>
    <t>Інженер лісових культур                                                   Круть Р.Р.</t>
  </si>
  <si>
    <t>Інженер лісових культур                                                  Круть Р.Р.</t>
  </si>
  <si>
    <t>Інженер лісових культур                                               Круть Р.Р</t>
  </si>
  <si>
    <t xml:space="preserve">Разом </t>
  </si>
  <si>
    <t xml:space="preserve">зруби </t>
  </si>
  <si>
    <t>Інженер лісових культур                                                   Круть  Р.Р.</t>
  </si>
  <si>
    <t>2,0х0,7</t>
  </si>
  <si>
    <t>2,5х0,7</t>
  </si>
  <si>
    <t>Лагодівське лісництво</t>
  </si>
  <si>
    <t xml:space="preserve">Сосна звичайна </t>
  </si>
  <si>
    <r>
      <t xml:space="preserve">відомість проектів лісових культур, лісових плантацій і природного поновлення на </t>
    </r>
    <r>
      <rPr>
        <b/>
        <u val="single"/>
        <sz val="11"/>
        <rFont val="Arial"/>
        <family val="2"/>
      </rPr>
      <t>2023</t>
    </r>
    <r>
      <rPr>
        <sz val="11"/>
        <rFont val="Arial"/>
        <family val="2"/>
      </rPr>
      <t xml:space="preserve"> рік по Заболотцівському лісництву філія "Бродівське лісове господарство" ДП "Ліси України" </t>
    </r>
  </si>
  <si>
    <t>зруб 2022</t>
  </si>
  <si>
    <t>10Дзв 10Влч</t>
  </si>
  <si>
    <t>3,0х1,0</t>
  </si>
  <si>
    <t>(10,1)</t>
  </si>
  <si>
    <t>(57,1)</t>
  </si>
  <si>
    <t>(59,1)</t>
  </si>
  <si>
    <t>(57)</t>
  </si>
  <si>
    <t>Проект склав  лісничий                                                            Москва А.М.     " ___ " _____________ 2023 року</t>
  </si>
  <si>
    <t>Проект перевірено і погоджено з зауваженнями  ________________________  " __ " ________________ 2023 року</t>
  </si>
  <si>
    <t>Головний лісничий філії "Бродівське лісове господарство" ДП "Ліси України"</t>
  </si>
  <si>
    <t>Дубовий А.П._________________________</t>
  </si>
  <si>
    <t>____ ________ ____2023_ року</t>
  </si>
  <si>
    <t>Головний лісничий                                                           Дубови А.П.</t>
  </si>
  <si>
    <t>7Сзв3Дзв</t>
  </si>
  <si>
    <t>2,0х0,8</t>
  </si>
  <si>
    <t>3.0х0.5; 3.0х1.0</t>
  </si>
  <si>
    <t>10Дзв;10Влч</t>
  </si>
  <si>
    <t>2,0х0,5</t>
  </si>
  <si>
    <t>(1,1)</t>
  </si>
  <si>
    <t>(11,1)</t>
  </si>
  <si>
    <t>(20,1)</t>
  </si>
  <si>
    <t>(27,1)</t>
  </si>
  <si>
    <t>(16,1)</t>
  </si>
  <si>
    <t>(17,1)</t>
  </si>
  <si>
    <t>(5,1)</t>
  </si>
  <si>
    <t>Клг</t>
  </si>
  <si>
    <t>Проект склав  лісничий                                                            Брацьо Ю.Б.     " ___ " _____________ 2023 року</t>
  </si>
  <si>
    <t>Проект перевірено і погоджено з зауваженнями  ______________________________  " __ " ________________ 2023 року</t>
  </si>
  <si>
    <r>
      <t xml:space="preserve">відомість проектів лісових культур, лісових плантацій і природного поновлення на </t>
    </r>
    <r>
      <rPr>
        <b/>
        <u val="single"/>
        <sz val="14"/>
        <rFont val="Arial"/>
        <family val="2"/>
      </rPr>
      <t>2023</t>
    </r>
    <r>
      <rPr>
        <sz val="14"/>
        <rFont val="Arial"/>
        <family val="2"/>
      </rPr>
      <t xml:space="preserve"> рік філія  по Берлинському лісництву "Бродівське лісове господарство" ДП "Ліси України" </t>
    </r>
  </si>
  <si>
    <t>Головний лісничий                                                          Дубовий А.П.</t>
  </si>
  <si>
    <t>Дуба звичайного</t>
  </si>
  <si>
    <t>Мдє</t>
  </si>
  <si>
    <t>2,0х0,7; 3,0х1.0</t>
  </si>
  <si>
    <t>2,0х1,0</t>
  </si>
  <si>
    <t>2,5х0,7; 3,0х1,0</t>
  </si>
  <si>
    <t>10Сзв</t>
  </si>
  <si>
    <t>10Мдє</t>
  </si>
  <si>
    <t>10Сзв;10Влч</t>
  </si>
  <si>
    <t>(18)</t>
  </si>
  <si>
    <r>
      <t xml:space="preserve">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2023</t>
    </r>
    <r>
      <rPr>
        <sz val="12"/>
        <rFont val="Arial"/>
        <family val="2"/>
      </rPr>
      <t xml:space="preserve"> рік по Лагодівському л-ву філія "Бродівське лісове господарство" ДП "Ліси України"</t>
    </r>
  </si>
  <si>
    <t xml:space="preserve">Вільха чорна </t>
  </si>
  <si>
    <t>Модрина європейська</t>
  </si>
  <si>
    <t>Головний лісничий                                                           Дубовий А.П.</t>
  </si>
  <si>
    <t>Проект склав  лісничий                                                            Парійчук В.О.     " ___ " _____________ 2023 року</t>
  </si>
  <si>
    <r>
      <t xml:space="preserve">відомість проектів лісових культур, лісових плантацій і природного поновлення на </t>
    </r>
    <r>
      <rPr>
        <b/>
        <u val="single"/>
        <sz val="12"/>
        <rFont val="Arial"/>
        <family val="2"/>
      </rPr>
      <t>2023</t>
    </r>
    <r>
      <rPr>
        <sz val="12"/>
        <rFont val="Arial"/>
        <family val="2"/>
      </rPr>
      <t xml:space="preserve"> рік по Підкамінському л-ву  філія "Бродівське лісове господарство" ДП "Ліси України"</t>
    </r>
  </si>
  <si>
    <t>Головний лісничий                                                        Дубовий А.П.</t>
  </si>
  <si>
    <t>Директор філії "Бродівське лісове господарство" ДП "Ліси України"</t>
  </si>
  <si>
    <t xml:space="preserve">___________________Олександр ВОЛЯНЮК </t>
  </si>
  <si>
    <r>
      <t xml:space="preserve">                                відомість проектів лісових культур, лісових плантацій і природного поновлення на </t>
    </r>
    <r>
      <rPr>
        <u val="single"/>
        <sz val="12"/>
        <rFont val="Arial"/>
        <family val="2"/>
      </rPr>
      <t>2023</t>
    </r>
    <r>
      <rPr>
        <sz val="12"/>
        <rFont val="Arial"/>
        <family val="2"/>
      </rPr>
      <t xml:space="preserve"> рік по філії  "Бродівське лісове господарство" ДП "Ліси України" </t>
    </r>
  </si>
  <si>
    <t>ПОГОДЖЕНО</t>
  </si>
  <si>
    <t>Західне міжрегіональне управління лісового та мисливського господарства</t>
  </si>
  <si>
    <t>Всього по л-ву</t>
  </si>
  <si>
    <t xml:space="preserve">          Продовження  на   наступній   сторінці</t>
  </si>
  <si>
    <r>
      <t xml:space="preserve">            </t>
    </r>
    <r>
      <rPr>
        <b/>
        <i/>
        <sz val="11"/>
        <rFont val="Times New Roman"/>
        <family val="1"/>
      </rPr>
      <t>Продовження   форми   05</t>
    </r>
  </si>
  <si>
    <t>Проект склав  лісничий                                                            Бедрій І.П.     " ___ " _____________ 2023 року</t>
  </si>
  <si>
    <t xml:space="preserve">_____________________________  </t>
  </si>
  <si>
    <t xml:space="preserve"> </t>
  </si>
  <si>
    <t>Головний лісничий                                                               Дубовий А.П.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</si>
</sst>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d\ mmmm\ yyyy&quot; р.&quot;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%"/>
    <numFmt numFmtId="172" formatCode="0.0000%"/>
    <numFmt numFmtId="173" formatCode="0.000"/>
    <numFmt numFmtId="174" formatCode="_-* #,##0.000_₴_-;\-* #,##0.000_₴_-;_-* &quot;-&quot;??_₴_-;_-@_-"/>
    <numFmt numFmtId="175" formatCode="_-* #,##0.0000_₴_-;\-* #,##0.0000_₴_-;_-* &quot;-&quot;??_₴_-;_-@_-"/>
    <numFmt numFmtId="176" formatCode="_-* #,##0.00000_₴_-;\-* #,##0.00000_₴_-;_-* &quot;-&quot;??_₴_-;_-@_-"/>
    <numFmt numFmtId="177" formatCode="0.0000"/>
  </numFmts>
  <fonts count="60">
    <font>
      <sz val="10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10" fontId="2" fillId="0" borderId="0" xfId="57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164" fontId="8" fillId="33" borderId="1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2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164" fontId="12" fillId="0" borderId="1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164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0" fillId="0" borderId="18" xfId="0" applyBorder="1" applyAlignment="1">
      <alignment/>
    </xf>
    <xf numFmtId="164" fontId="12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7" fillId="0" borderId="2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12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49" fontId="14" fillId="33" borderId="31" xfId="0" applyNumberFormat="1" applyFont="1" applyFill="1" applyBorder="1" applyAlignment="1">
      <alignment horizontal="center" vertical="center"/>
    </xf>
    <xf numFmtId="49" fontId="14" fillId="33" borderId="30" xfId="0" applyNumberFormat="1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164" fontId="14" fillId="0" borderId="12" xfId="0" applyNumberFormat="1" applyFont="1" applyBorder="1" applyAlignment="1">
      <alignment horizontal="center" vertical="center"/>
    </xf>
    <xf numFmtId="49" fontId="14" fillId="33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4" fillId="33" borderId="33" xfId="0" applyFont="1" applyFill="1" applyBorder="1" applyAlignment="1">
      <alignment horizontal="left" vertical="center"/>
    </xf>
    <xf numFmtId="0" fontId="14" fillId="33" borderId="3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16" xfId="0" applyFont="1" applyBorder="1" applyAlignment="1">
      <alignment/>
    </xf>
    <xf numFmtId="164" fontId="12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4" fillId="0" borderId="35" xfId="0" applyFont="1" applyBorder="1" applyAlignment="1">
      <alignment vertical="center"/>
    </xf>
    <xf numFmtId="0" fontId="14" fillId="33" borderId="36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left" vertical="center"/>
    </xf>
    <xf numFmtId="49" fontId="14" fillId="33" borderId="38" xfId="0" applyNumberFormat="1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164" fontId="7" fillId="0" borderId="4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1" xfId="0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59" fillId="0" borderId="12" xfId="0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8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49" fontId="0" fillId="0" borderId="52" xfId="0" applyNumberForma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0" fillId="0" borderId="52" xfId="0" applyBorder="1" applyAlignment="1">
      <alignment/>
    </xf>
    <xf numFmtId="0" fontId="3" fillId="0" borderId="52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 wrapText="1"/>
    </xf>
    <xf numFmtId="164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33" borderId="21" xfId="0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3" fillId="0" borderId="54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 wrapText="1"/>
    </xf>
    <xf numFmtId="164" fontId="8" fillId="33" borderId="56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8" xfId="0" applyBorder="1" applyAlignment="1">
      <alignment horizontal="center"/>
    </xf>
    <xf numFmtId="49" fontId="0" fillId="0" borderId="58" xfId="0" applyNumberFormat="1" applyBorder="1" applyAlignment="1">
      <alignment horizontal="center"/>
    </xf>
    <xf numFmtId="164" fontId="0" fillId="0" borderId="58" xfId="0" applyNumberFormat="1" applyBorder="1" applyAlignment="1">
      <alignment horizontal="center"/>
    </xf>
    <xf numFmtId="164" fontId="0" fillId="0" borderId="58" xfId="0" applyNumberFormat="1" applyBorder="1" applyAlignment="1">
      <alignment/>
    </xf>
    <xf numFmtId="0" fontId="3" fillId="0" borderId="59" xfId="0" applyFont="1" applyBorder="1" applyAlignment="1">
      <alignment vertical="center"/>
    </xf>
    <xf numFmtId="0" fontId="3" fillId="0" borderId="5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4" fillId="0" borderId="6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41" xfId="0" applyBorder="1" applyAlignment="1">
      <alignment/>
    </xf>
    <xf numFmtId="0" fontId="4" fillId="0" borderId="68" xfId="0" applyFont="1" applyBorder="1" applyAlignment="1">
      <alignment vertical="center"/>
    </xf>
    <xf numFmtId="0" fontId="19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left" vertical="center"/>
    </xf>
    <xf numFmtId="49" fontId="19" fillId="33" borderId="24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3" fillId="0" borderId="6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4" fillId="33" borderId="69" xfId="0" applyFont="1" applyFill="1" applyBorder="1" applyAlignment="1">
      <alignment horizontal="left" vertical="center"/>
    </xf>
    <xf numFmtId="49" fontId="14" fillId="33" borderId="70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vertical="center" wrapText="1"/>
    </xf>
    <xf numFmtId="0" fontId="0" fillId="0" borderId="71" xfId="0" applyBorder="1" applyAlignment="1">
      <alignment/>
    </xf>
    <xf numFmtId="0" fontId="14" fillId="34" borderId="29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24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72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wrapText="1"/>
    </xf>
    <xf numFmtId="0" fontId="0" fillId="0" borderId="72" xfId="0" applyFont="1" applyBorder="1" applyAlignment="1">
      <alignment vertical="center" textRotation="90" wrapText="1"/>
    </xf>
    <xf numFmtId="0" fontId="0" fillId="0" borderId="12" xfId="0" applyFont="1" applyBorder="1" applyAlignment="1">
      <alignment vertical="center" textRotation="90" wrapText="1"/>
    </xf>
    <xf numFmtId="0" fontId="0" fillId="0" borderId="13" xfId="0" applyFont="1" applyBorder="1" applyAlignment="1">
      <alignment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73" xfId="0" applyFont="1" applyBorder="1" applyAlignment="1">
      <alignment horizontal="center" vertical="center" textRotation="90" wrapText="1"/>
    </xf>
    <xf numFmtId="0" fontId="0" fillId="0" borderId="74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0" fillId="0" borderId="70" xfId="0" applyFont="1" applyBorder="1" applyAlignment="1">
      <alignment horizontal="center" vertical="center" textRotation="90" wrapText="1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33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4" fillId="33" borderId="7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0" fillId="33" borderId="21" xfId="0" applyFill="1" applyBorder="1" applyAlignment="1">
      <alignment horizontal="center" vertical="center"/>
    </xf>
    <xf numFmtId="49" fontId="8" fillId="33" borderId="37" xfId="0" applyNumberFormat="1" applyFont="1" applyFill="1" applyBorder="1" applyAlignment="1">
      <alignment horizontal="center" vertical="center" wrapText="1"/>
    </xf>
    <xf numFmtId="49" fontId="8" fillId="33" borderId="38" xfId="0" applyNumberFormat="1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80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textRotation="90" wrapText="1"/>
    </xf>
    <xf numFmtId="0" fontId="7" fillId="0" borderId="83" xfId="0" applyFont="1" applyBorder="1" applyAlignment="1">
      <alignment horizontal="center" vertical="center" textRotation="90" wrapText="1"/>
    </xf>
    <xf numFmtId="0" fontId="7" fillId="0" borderId="84" xfId="0" applyFont="1" applyBorder="1" applyAlignment="1">
      <alignment horizontal="center" vertical="center" textRotation="90" wrapText="1"/>
    </xf>
    <xf numFmtId="0" fontId="0" fillId="0" borderId="82" xfId="0" applyFont="1" applyBorder="1" applyAlignment="1">
      <alignment horizontal="center" vertical="center" textRotation="90" wrapText="1"/>
    </xf>
    <xf numFmtId="0" fontId="0" fillId="0" borderId="83" xfId="0" applyFont="1" applyBorder="1" applyAlignment="1">
      <alignment horizontal="center" vertical="center" textRotation="90" wrapText="1"/>
    </xf>
    <xf numFmtId="0" fontId="7" fillId="0" borderId="8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 textRotation="90" wrapText="1"/>
    </xf>
    <xf numFmtId="0" fontId="7" fillId="0" borderId="89" xfId="0" applyFont="1" applyBorder="1" applyAlignment="1">
      <alignment horizontal="center" vertical="center" textRotation="90" wrapText="1"/>
    </xf>
    <xf numFmtId="0" fontId="7" fillId="0" borderId="90" xfId="0" applyFont="1" applyBorder="1" applyAlignment="1">
      <alignment horizontal="center" vertical="center" textRotation="90" wrapText="1"/>
    </xf>
    <xf numFmtId="0" fontId="7" fillId="0" borderId="91" xfId="0" applyFont="1" applyBorder="1" applyAlignment="1">
      <alignment horizontal="center" vertical="center" textRotation="90" wrapText="1"/>
    </xf>
    <xf numFmtId="0" fontId="7" fillId="0" borderId="92" xfId="0" applyFont="1" applyBorder="1" applyAlignment="1">
      <alignment horizontal="center" vertical="center" textRotation="90" wrapText="1"/>
    </xf>
    <xf numFmtId="0" fontId="7" fillId="0" borderId="93" xfId="0" applyFont="1" applyBorder="1" applyAlignment="1">
      <alignment horizontal="center" vertical="center" textRotation="90" wrapText="1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7" fillId="0" borderId="9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7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67" xfId="0" applyFont="1" applyBorder="1" applyAlignment="1">
      <alignment horizontal="center" vertical="center" textRotation="90" wrapText="1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 textRotation="90" wrapText="1"/>
    </xf>
    <xf numFmtId="0" fontId="7" fillId="0" borderId="69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textRotation="90" wrapText="1"/>
    </xf>
    <xf numFmtId="0" fontId="7" fillId="0" borderId="100" xfId="0" applyFont="1" applyBorder="1" applyAlignment="1">
      <alignment horizontal="center" vertical="center" textRotation="90" wrapText="1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12" fillId="0" borderId="6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 wrapText="1"/>
    </xf>
    <xf numFmtId="0" fontId="7" fillId="0" borderId="102" xfId="0" applyFont="1" applyBorder="1" applyAlignment="1">
      <alignment horizontal="center" vertical="center" textRotation="90" wrapText="1"/>
    </xf>
    <xf numFmtId="0" fontId="14" fillId="22" borderId="33" xfId="0" applyFont="1" applyFill="1" applyBorder="1" applyAlignment="1">
      <alignment horizontal="center" vertical="center"/>
    </xf>
    <xf numFmtId="0" fontId="14" fillId="22" borderId="2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view="pageBreakPreview" zoomScale="90" zoomScaleNormal="80" zoomScaleSheetLayoutView="90" zoomScalePageLayoutView="70" workbookViewId="0" topLeftCell="A14">
      <selection activeCell="B20" sqref="B20"/>
    </sheetView>
  </sheetViews>
  <sheetFormatPr defaultColWidth="9.140625" defaultRowHeight="12.75"/>
  <cols>
    <col min="1" max="1" width="15.28125" style="0" customWidth="1"/>
    <col min="2" max="2" width="4.140625" style="0" customWidth="1"/>
    <col min="3" max="3" width="7.28125" style="0" customWidth="1"/>
    <col min="4" max="5" width="6.7109375" style="0" customWidth="1"/>
    <col min="6" max="6" width="10.7109375" style="0" bestFit="1" customWidth="1"/>
    <col min="7" max="7" width="5.00390625" style="0" customWidth="1"/>
    <col min="8" max="8" width="5.00390625" style="22" customWidth="1"/>
    <col min="9" max="9" width="16.57421875" style="0" customWidth="1"/>
    <col min="10" max="10" width="10.8515625" style="0" customWidth="1"/>
    <col min="12" max="12" width="7.57421875" style="0" customWidth="1"/>
    <col min="13" max="13" width="17.00390625" style="0" customWidth="1"/>
    <col min="14" max="14" width="7.421875" style="0" customWidth="1"/>
    <col min="15" max="15" width="6.421875" style="0" customWidth="1"/>
    <col min="16" max="16" width="7.421875" style="0" customWidth="1"/>
    <col min="17" max="17" width="6.00390625" style="0" customWidth="1"/>
    <col min="18" max="18" width="6.57421875" style="0" customWidth="1"/>
    <col min="19" max="20" width="0" style="0" hidden="1" customWidth="1"/>
  </cols>
  <sheetData>
    <row r="1" spans="1:20" ht="15.75">
      <c r="A1" s="8"/>
      <c r="B1" s="229"/>
      <c r="C1" s="229" t="s">
        <v>126</v>
      </c>
      <c r="D1" s="229"/>
      <c r="E1" s="229"/>
      <c r="F1" s="229"/>
      <c r="G1" s="96"/>
      <c r="H1" s="96"/>
      <c r="I1" s="8"/>
      <c r="J1" s="8"/>
      <c r="K1" s="8"/>
      <c r="L1" s="8"/>
      <c r="M1" s="290" t="s">
        <v>10</v>
      </c>
      <c r="N1" s="290"/>
      <c r="O1" s="290"/>
      <c r="P1" s="290"/>
      <c r="Q1" s="290"/>
      <c r="R1" s="8"/>
      <c r="S1" s="8"/>
      <c r="T1" s="30"/>
    </row>
    <row r="2" spans="1:20" ht="47.25" customHeight="1">
      <c r="A2" s="8"/>
      <c r="B2" s="292" t="s">
        <v>127</v>
      </c>
      <c r="C2" s="292"/>
      <c r="D2" s="292"/>
      <c r="E2" s="292"/>
      <c r="F2" s="292"/>
      <c r="G2" s="97"/>
      <c r="H2" s="97"/>
      <c r="I2" s="8"/>
      <c r="J2" s="8"/>
      <c r="K2" s="8"/>
      <c r="L2" s="8"/>
      <c r="M2" s="291" t="s">
        <v>123</v>
      </c>
      <c r="N2" s="291"/>
      <c r="O2" s="291"/>
      <c r="P2" s="291"/>
      <c r="Q2" s="291"/>
      <c r="R2" s="21"/>
      <c r="S2" s="21"/>
      <c r="T2" s="13"/>
    </row>
    <row r="3" spans="1:20" ht="15.75">
      <c r="A3" s="8"/>
      <c r="B3" s="229" t="s">
        <v>132</v>
      </c>
      <c r="C3" s="229"/>
      <c r="D3" s="229" t="s">
        <v>133</v>
      </c>
      <c r="E3" s="229"/>
      <c r="F3" s="229"/>
      <c r="G3" s="96"/>
      <c r="H3" s="96"/>
      <c r="I3" s="8"/>
      <c r="J3" s="8"/>
      <c r="K3" s="8"/>
      <c r="L3" s="8"/>
      <c r="M3" s="290" t="s">
        <v>124</v>
      </c>
      <c r="N3" s="290"/>
      <c r="O3" s="290"/>
      <c r="P3" s="290"/>
      <c r="Q3" s="290"/>
      <c r="R3" s="30"/>
      <c r="S3" s="23"/>
      <c r="T3" s="31"/>
    </row>
    <row r="4" spans="1:20" ht="15.75">
      <c r="A4" s="23"/>
      <c r="B4" s="290" t="s">
        <v>88</v>
      </c>
      <c r="C4" s="290"/>
      <c r="D4" s="290"/>
      <c r="E4" s="290"/>
      <c r="F4" s="290"/>
      <c r="G4" s="96"/>
      <c r="H4" s="96"/>
      <c r="I4" s="8"/>
      <c r="J4" s="8"/>
      <c r="K4" s="8"/>
      <c r="L4" s="8"/>
      <c r="M4" s="290" t="s">
        <v>88</v>
      </c>
      <c r="N4" s="290"/>
      <c r="O4" s="290"/>
      <c r="P4" s="290"/>
      <c r="Q4" s="290"/>
      <c r="R4" s="8"/>
      <c r="S4" s="8"/>
      <c r="T4" s="30"/>
    </row>
    <row r="5" spans="1:20" ht="12.75">
      <c r="A5" s="30"/>
      <c r="B5" s="32"/>
      <c r="C5" s="32"/>
      <c r="D5" s="32"/>
      <c r="E5" s="32"/>
      <c r="F5" s="32"/>
      <c r="G5" s="32"/>
      <c r="H5" s="31"/>
      <c r="I5" s="30"/>
      <c r="J5" s="30"/>
      <c r="K5" s="30"/>
      <c r="L5" s="30"/>
      <c r="M5" s="33"/>
      <c r="N5" s="30"/>
      <c r="O5" s="30"/>
      <c r="P5" s="30"/>
      <c r="Q5" s="30"/>
      <c r="R5" s="30"/>
      <c r="S5" s="30"/>
      <c r="T5" s="30"/>
    </row>
    <row r="6" spans="1:20" ht="18">
      <c r="A6" s="255" t="s">
        <v>11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34"/>
      <c r="T6" s="30"/>
    </row>
    <row r="7" spans="1:20" s="220" customFormat="1" ht="32.25" customHeight="1">
      <c r="A7" s="263" t="s">
        <v>125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19"/>
    </row>
    <row r="8" spans="1:20" ht="21.75" customHeight="1">
      <c r="A8" s="264" t="s">
        <v>58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35"/>
    </row>
    <row r="9" spans="1:20" ht="21.7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35"/>
    </row>
    <row r="10" spans="1:21" ht="12.75" customHeight="1">
      <c r="A10" s="273" t="s">
        <v>13</v>
      </c>
      <c r="B10" s="256" t="s">
        <v>14</v>
      </c>
      <c r="C10" s="256" t="s">
        <v>15</v>
      </c>
      <c r="D10" s="267" t="s">
        <v>16</v>
      </c>
      <c r="E10" s="268"/>
      <c r="F10" s="256" t="s">
        <v>17</v>
      </c>
      <c r="G10" s="256" t="s">
        <v>18</v>
      </c>
      <c r="H10" s="260" t="s">
        <v>19</v>
      </c>
      <c r="I10" s="256" t="s">
        <v>20</v>
      </c>
      <c r="J10" s="259" t="s">
        <v>21</v>
      </c>
      <c r="K10" s="259"/>
      <c r="L10" s="256" t="s">
        <v>22</v>
      </c>
      <c r="M10" s="259" t="s">
        <v>23</v>
      </c>
      <c r="N10" s="259" t="s">
        <v>24</v>
      </c>
      <c r="O10" s="259"/>
      <c r="P10" s="259"/>
      <c r="Q10" s="259"/>
      <c r="R10" s="259"/>
      <c r="S10" s="259"/>
      <c r="T10" s="259"/>
      <c r="U10" s="278" t="s">
        <v>25</v>
      </c>
    </row>
    <row r="11" spans="1:21" ht="22.5" customHeight="1">
      <c r="A11" s="274"/>
      <c r="B11" s="257"/>
      <c r="C11" s="257"/>
      <c r="D11" s="269"/>
      <c r="E11" s="270"/>
      <c r="F11" s="257"/>
      <c r="G11" s="257"/>
      <c r="H11" s="261"/>
      <c r="I11" s="257"/>
      <c r="J11" s="257" t="s">
        <v>37</v>
      </c>
      <c r="K11" s="257" t="s">
        <v>27</v>
      </c>
      <c r="L11" s="257"/>
      <c r="M11" s="276"/>
      <c r="N11" s="257" t="s">
        <v>28</v>
      </c>
      <c r="O11" s="276" t="s">
        <v>29</v>
      </c>
      <c r="P11" s="276"/>
      <c r="Q11" s="276"/>
      <c r="R11" s="276"/>
      <c r="S11" s="276"/>
      <c r="T11" s="276"/>
      <c r="U11" s="279"/>
    </row>
    <row r="12" spans="1:21" ht="89.25" customHeight="1" thickBot="1">
      <c r="A12" s="275"/>
      <c r="B12" s="258"/>
      <c r="C12" s="258"/>
      <c r="D12" s="269"/>
      <c r="E12" s="270"/>
      <c r="F12" s="258"/>
      <c r="G12" s="258"/>
      <c r="H12" s="262"/>
      <c r="I12" s="258"/>
      <c r="J12" s="258"/>
      <c r="K12" s="258"/>
      <c r="L12" s="258"/>
      <c r="M12" s="277"/>
      <c r="N12" s="258"/>
      <c r="O12" s="36" t="s">
        <v>30</v>
      </c>
      <c r="P12" s="42" t="s">
        <v>108</v>
      </c>
      <c r="Q12" s="52" t="s">
        <v>31</v>
      </c>
      <c r="R12" s="52" t="s">
        <v>43</v>
      </c>
      <c r="S12" s="207" t="s">
        <v>59</v>
      </c>
      <c r="T12" s="51"/>
      <c r="U12" s="280"/>
    </row>
    <row r="13" spans="1:21" ht="14.25" customHeight="1" thickBot="1">
      <c r="A13" s="209">
        <v>1</v>
      </c>
      <c r="B13" s="210">
        <v>2</v>
      </c>
      <c r="C13" s="210">
        <v>3</v>
      </c>
      <c r="D13" s="271">
        <v>4</v>
      </c>
      <c r="E13" s="272"/>
      <c r="F13" s="210">
        <v>5</v>
      </c>
      <c r="G13" s="210">
        <v>6</v>
      </c>
      <c r="H13" s="210">
        <v>7</v>
      </c>
      <c r="I13" s="210">
        <v>8</v>
      </c>
      <c r="J13" s="210">
        <v>9</v>
      </c>
      <c r="K13" s="210">
        <v>10</v>
      </c>
      <c r="L13" s="210">
        <v>11</v>
      </c>
      <c r="M13" s="211">
        <v>12</v>
      </c>
      <c r="N13" s="210">
        <v>13</v>
      </c>
      <c r="O13" s="210">
        <v>14</v>
      </c>
      <c r="P13" s="210">
        <v>15</v>
      </c>
      <c r="Q13" s="210">
        <v>16</v>
      </c>
      <c r="R13" s="210">
        <v>18</v>
      </c>
      <c r="S13" s="210">
        <v>19</v>
      </c>
      <c r="T13" s="212"/>
      <c r="U13" s="213">
        <v>20</v>
      </c>
    </row>
    <row r="14" spans="1:21" ht="18">
      <c r="A14" s="296" t="s">
        <v>56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8"/>
    </row>
    <row r="15" spans="1:21" ht="25.5">
      <c r="A15" s="67"/>
      <c r="B15" s="62">
        <v>1</v>
      </c>
      <c r="C15" s="367">
        <v>9</v>
      </c>
      <c r="D15" s="222">
        <v>1.3</v>
      </c>
      <c r="E15" s="123" t="s">
        <v>95</v>
      </c>
      <c r="F15" s="169">
        <v>0.9</v>
      </c>
      <c r="G15" s="104" t="s">
        <v>30</v>
      </c>
      <c r="H15" s="104" t="s">
        <v>38</v>
      </c>
      <c r="I15" s="104" t="s">
        <v>77</v>
      </c>
      <c r="J15" s="105" t="s">
        <v>33</v>
      </c>
      <c r="K15" s="105" t="s">
        <v>9</v>
      </c>
      <c r="L15" s="104" t="s">
        <v>72</v>
      </c>
      <c r="M15" s="104" t="s">
        <v>90</v>
      </c>
      <c r="N15" s="63">
        <f aca="true" t="shared" si="0" ref="N15:N23">SUM(O15:R15)</f>
        <v>6.4</v>
      </c>
      <c r="O15" s="104">
        <v>4.5</v>
      </c>
      <c r="P15" s="40"/>
      <c r="Q15" s="122">
        <v>1.9</v>
      </c>
      <c r="R15" s="65"/>
      <c r="S15" s="40"/>
      <c r="T15" s="40"/>
      <c r="U15" s="73"/>
    </row>
    <row r="16" spans="1:21" ht="25.5">
      <c r="A16" s="67"/>
      <c r="B16" s="62">
        <v>2</v>
      </c>
      <c r="C16" s="367">
        <v>52</v>
      </c>
      <c r="D16" s="222">
        <v>12.1</v>
      </c>
      <c r="E16" s="123" t="s">
        <v>96</v>
      </c>
      <c r="F16" s="169">
        <v>1</v>
      </c>
      <c r="G16" s="104" t="s">
        <v>30</v>
      </c>
      <c r="H16" s="104" t="s">
        <v>39</v>
      </c>
      <c r="I16" s="104" t="s">
        <v>77</v>
      </c>
      <c r="J16" s="105" t="s">
        <v>33</v>
      </c>
      <c r="K16" s="105" t="s">
        <v>9</v>
      </c>
      <c r="L16" s="104" t="s">
        <v>72</v>
      </c>
      <c r="M16" s="104" t="s">
        <v>90</v>
      </c>
      <c r="N16" s="63">
        <f t="shared" si="0"/>
        <v>7.1</v>
      </c>
      <c r="O16" s="104">
        <v>5</v>
      </c>
      <c r="P16" s="40"/>
      <c r="Q16" s="104">
        <v>2.1</v>
      </c>
      <c r="R16" s="65"/>
      <c r="S16" s="40"/>
      <c r="T16" s="40"/>
      <c r="U16" s="73"/>
    </row>
    <row r="17" spans="1:21" ht="25.5">
      <c r="A17" s="67"/>
      <c r="B17" s="62">
        <v>3</v>
      </c>
      <c r="C17" s="367">
        <v>58</v>
      </c>
      <c r="D17" s="283">
        <v>3.1</v>
      </c>
      <c r="E17" s="284"/>
      <c r="F17" s="169">
        <v>1</v>
      </c>
      <c r="G17" s="104" t="s">
        <v>31</v>
      </c>
      <c r="H17" s="104" t="s">
        <v>39</v>
      </c>
      <c r="I17" s="104" t="s">
        <v>77</v>
      </c>
      <c r="J17" s="105" t="s">
        <v>33</v>
      </c>
      <c r="K17" s="105" t="s">
        <v>9</v>
      </c>
      <c r="L17" s="105" t="s">
        <v>92</v>
      </c>
      <c r="M17" s="104" t="s">
        <v>93</v>
      </c>
      <c r="N17" s="63">
        <f t="shared" si="0"/>
        <v>4.9</v>
      </c>
      <c r="O17" s="104"/>
      <c r="P17" s="40"/>
      <c r="Q17" s="104">
        <v>3.3</v>
      </c>
      <c r="R17" s="65">
        <v>1.6</v>
      </c>
      <c r="S17" s="40"/>
      <c r="T17" s="40"/>
      <c r="U17" s="73"/>
    </row>
    <row r="18" spans="1:21" ht="25.5">
      <c r="A18" s="67"/>
      <c r="B18" s="62">
        <v>4</v>
      </c>
      <c r="C18" s="367">
        <v>58</v>
      </c>
      <c r="D18" s="283">
        <v>3.2</v>
      </c>
      <c r="E18" s="284"/>
      <c r="F18" s="169">
        <v>1</v>
      </c>
      <c r="G18" s="104" t="s">
        <v>31</v>
      </c>
      <c r="H18" s="104" t="s">
        <v>39</v>
      </c>
      <c r="I18" s="104" t="s">
        <v>77</v>
      </c>
      <c r="J18" s="105" t="s">
        <v>33</v>
      </c>
      <c r="K18" s="105" t="s">
        <v>9</v>
      </c>
      <c r="L18" s="104" t="s">
        <v>72</v>
      </c>
      <c r="M18" s="104" t="s">
        <v>64</v>
      </c>
      <c r="N18" s="63">
        <f t="shared" si="0"/>
        <v>7.1</v>
      </c>
      <c r="O18" s="104"/>
      <c r="P18" s="40"/>
      <c r="Q18" s="104">
        <v>7.1</v>
      </c>
      <c r="R18" s="65"/>
      <c r="S18" s="40"/>
      <c r="T18" s="40"/>
      <c r="U18" s="73"/>
    </row>
    <row r="19" spans="1:21" ht="25.5">
      <c r="A19" s="67"/>
      <c r="B19" s="62">
        <v>5</v>
      </c>
      <c r="C19" s="367">
        <v>66</v>
      </c>
      <c r="D19" s="125">
        <v>19.2</v>
      </c>
      <c r="E19" s="123" t="s">
        <v>97</v>
      </c>
      <c r="F19" s="169">
        <v>1</v>
      </c>
      <c r="G19" s="104" t="s">
        <v>30</v>
      </c>
      <c r="H19" s="104" t="s">
        <v>38</v>
      </c>
      <c r="I19" s="104" t="s">
        <v>77</v>
      </c>
      <c r="J19" s="105" t="s">
        <v>33</v>
      </c>
      <c r="K19" s="105" t="s">
        <v>9</v>
      </c>
      <c r="L19" s="104" t="s">
        <v>72</v>
      </c>
      <c r="M19" s="104" t="s">
        <v>90</v>
      </c>
      <c r="N19" s="63">
        <f t="shared" si="0"/>
        <v>7.140000000000001</v>
      </c>
      <c r="O19" s="104">
        <v>5</v>
      </c>
      <c r="P19" s="40"/>
      <c r="Q19" s="122">
        <v>2.14</v>
      </c>
      <c r="R19" s="65"/>
      <c r="S19" s="40"/>
      <c r="T19" s="40"/>
      <c r="U19" s="73"/>
    </row>
    <row r="20" spans="1:21" ht="25.5">
      <c r="A20" s="67"/>
      <c r="B20" s="62">
        <v>6</v>
      </c>
      <c r="C20" s="367">
        <v>66</v>
      </c>
      <c r="D20" s="125">
        <v>26.1</v>
      </c>
      <c r="E20" s="123" t="s">
        <v>98</v>
      </c>
      <c r="F20" s="169">
        <v>1</v>
      </c>
      <c r="G20" s="104" t="s">
        <v>30</v>
      </c>
      <c r="H20" s="104" t="s">
        <v>38</v>
      </c>
      <c r="I20" s="104" t="s">
        <v>77</v>
      </c>
      <c r="J20" s="105" t="s">
        <v>33</v>
      </c>
      <c r="K20" s="105" t="s">
        <v>9</v>
      </c>
      <c r="L20" s="104" t="s">
        <v>72</v>
      </c>
      <c r="M20" s="104" t="s">
        <v>90</v>
      </c>
      <c r="N20" s="63">
        <f t="shared" si="0"/>
        <v>7.1</v>
      </c>
      <c r="O20" s="104">
        <v>5</v>
      </c>
      <c r="P20" s="40"/>
      <c r="Q20" s="122">
        <v>2.1</v>
      </c>
      <c r="R20" s="65"/>
      <c r="S20" s="40"/>
      <c r="T20" s="40"/>
      <c r="U20" s="73"/>
    </row>
    <row r="21" spans="1:21" ht="25.5">
      <c r="A21" s="67"/>
      <c r="B21" s="62">
        <v>7</v>
      </c>
      <c r="C21" s="251">
        <v>67</v>
      </c>
      <c r="D21" s="125">
        <v>9.8</v>
      </c>
      <c r="E21" s="123" t="s">
        <v>99</v>
      </c>
      <c r="F21" s="226">
        <v>0.7</v>
      </c>
      <c r="G21" s="104" t="s">
        <v>30</v>
      </c>
      <c r="H21" s="104" t="s">
        <v>38</v>
      </c>
      <c r="I21" s="104" t="s">
        <v>77</v>
      </c>
      <c r="J21" s="105" t="s">
        <v>33</v>
      </c>
      <c r="K21" s="105" t="s">
        <v>9</v>
      </c>
      <c r="L21" s="104" t="s">
        <v>94</v>
      </c>
      <c r="M21" s="104" t="s">
        <v>90</v>
      </c>
      <c r="N21" s="63">
        <f t="shared" si="0"/>
        <v>7</v>
      </c>
      <c r="O21" s="104">
        <v>4.9</v>
      </c>
      <c r="P21" s="40"/>
      <c r="Q21" s="122">
        <v>2.1</v>
      </c>
      <c r="R21" s="65"/>
      <c r="S21" s="40"/>
      <c r="T21" s="40"/>
      <c r="U21" s="73"/>
    </row>
    <row r="22" spans="1:21" ht="25.5">
      <c r="A22" s="67"/>
      <c r="B22" s="62">
        <v>8</v>
      </c>
      <c r="C22" s="367">
        <v>88</v>
      </c>
      <c r="D22" s="110">
        <v>15.1</v>
      </c>
      <c r="E22" s="109" t="s">
        <v>100</v>
      </c>
      <c r="F22" s="226">
        <v>1</v>
      </c>
      <c r="G22" s="104" t="s">
        <v>30</v>
      </c>
      <c r="H22" s="104" t="s">
        <v>38</v>
      </c>
      <c r="I22" s="104" t="s">
        <v>77</v>
      </c>
      <c r="J22" s="105" t="s">
        <v>33</v>
      </c>
      <c r="K22" s="105" t="s">
        <v>9</v>
      </c>
      <c r="L22" s="104" t="s">
        <v>72</v>
      </c>
      <c r="M22" s="104" t="s">
        <v>90</v>
      </c>
      <c r="N22" s="63">
        <f t="shared" si="0"/>
        <v>6.4</v>
      </c>
      <c r="O22" s="104">
        <v>4.5</v>
      </c>
      <c r="P22" s="40"/>
      <c r="Q22" s="122">
        <v>1.9</v>
      </c>
      <c r="R22" s="65"/>
      <c r="S22" s="40"/>
      <c r="T22" s="40"/>
      <c r="U22" s="73"/>
    </row>
    <row r="23" spans="1:21" ht="26.25" thickBot="1">
      <c r="A23" s="230"/>
      <c r="B23" s="231">
        <v>9</v>
      </c>
      <c r="C23" s="366">
        <v>95</v>
      </c>
      <c r="D23" s="247">
        <v>4.2</v>
      </c>
      <c r="E23" s="248" t="s">
        <v>101</v>
      </c>
      <c r="F23" s="223">
        <v>0.7</v>
      </c>
      <c r="G23" s="232" t="s">
        <v>30</v>
      </c>
      <c r="H23" s="232" t="s">
        <v>39</v>
      </c>
      <c r="I23" s="232" t="s">
        <v>77</v>
      </c>
      <c r="J23" s="233" t="s">
        <v>33</v>
      </c>
      <c r="K23" s="233" t="s">
        <v>9</v>
      </c>
      <c r="L23" s="232" t="s">
        <v>72</v>
      </c>
      <c r="M23" s="232" t="s">
        <v>90</v>
      </c>
      <c r="N23" s="234">
        <f t="shared" si="0"/>
        <v>5</v>
      </c>
      <c r="O23" s="232">
        <v>3.5</v>
      </c>
      <c r="P23" s="235"/>
      <c r="Q23" s="232">
        <v>1.5</v>
      </c>
      <c r="R23" s="236"/>
      <c r="S23" s="235"/>
      <c r="T23" s="235"/>
      <c r="U23" s="237"/>
    </row>
    <row r="24" spans="1:21" ht="16.5" thickBot="1">
      <c r="A24" s="238"/>
      <c r="B24" s="228"/>
      <c r="C24" s="239" t="s">
        <v>128</v>
      </c>
      <c r="D24" s="240"/>
      <c r="E24" s="241"/>
      <c r="F24" s="239">
        <f>SUM(F15:F23)</f>
        <v>8.3</v>
      </c>
      <c r="G24" s="242"/>
      <c r="H24" s="242"/>
      <c r="I24" s="242"/>
      <c r="J24" s="243"/>
      <c r="K24" s="243"/>
      <c r="L24" s="242"/>
      <c r="M24" s="242"/>
      <c r="N24" s="239">
        <f aca="true" t="shared" si="1" ref="N24:T24">SUM(N15:N23)</f>
        <v>58.14</v>
      </c>
      <c r="O24" s="239">
        <f t="shared" si="1"/>
        <v>32.4</v>
      </c>
      <c r="P24" s="239">
        <f t="shared" si="1"/>
        <v>0</v>
      </c>
      <c r="Q24" s="239">
        <f t="shared" si="1"/>
        <v>24.14</v>
      </c>
      <c r="R24" s="239">
        <f t="shared" si="1"/>
        <v>1.6</v>
      </c>
      <c r="S24" s="239">
        <f t="shared" si="1"/>
        <v>0</v>
      </c>
      <c r="T24" s="239">
        <f t="shared" si="1"/>
        <v>0</v>
      </c>
      <c r="U24" s="239"/>
    </row>
    <row r="25" spans="1:24" ht="15">
      <c r="A25" s="265" t="s">
        <v>129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</row>
    <row r="26" spans="1:24" ht="15">
      <c r="A26" s="266" t="s">
        <v>130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</row>
    <row r="27" spans="1:21" ht="18" customHeight="1">
      <c r="A27" s="215"/>
      <c r="B27" s="206"/>
      <c r="C27" s="206"/>
      <c r="D27" s="206"/>
      <c r="E27" s="206"/>
      <c r="F27" s="206"/>
      <c r="G27" s="206"/>
      <c r="H27" s="206"/>
      <c r="I27" s="288" t="s">
        <v>47</v>
      </c>
      <c r="J27" s="288"/>
      <c r="K27" s="288"/>
      <c r="L27" s="288"/>
      <c r="M27" s="206"/>
      <c r="N27" s="206"/>
      <c r="O27" s="206"/>
      <c r="P27" s="206"/>
      <c r="Q27" s="206"/>
      <c r="R27" s="206"/>
      <c r="S27" s="206"/>
      <c r="T27" s="249"/>
      <c r="U27" s="250"/>
    </row>
    <row r="28" spans="1:21" ht="25.5">
      <c r="A28" s="99"/>
      <c r="B28" s="28">
        <v>1</v>
      </c>
      <c r="C28" s="166">
        <v>80</v>
      </c>
      <c r="D28" s="285">
        <v>3</v>
      </c>
      <c r="E28" s="285"/>
      <c r="F28" s="166">
        <v>0.6</v>
      </c>
      <c r="G28" s="166" t="s">
        <v>31</v>
      </c>
      <c r="H28" s="104" t="s">
        <v>39</v>
      </c>
      <c r="I28" s="104" t="s">
        <v>77</v>
      </c>
      <c r="J28" s="105" t="s">
        <v>33</v>
      </c>
      <c r="K28" s="105" t="s">
        <v>9</v>
      </c>
      <c r="L28" s="104" t="s">
        <v>72</v>
      </c>
      <c r="M28" s="104" t="s">
        <v>64</v>
      </c>
      <c r="N28" s="28">
        <f>SUM(O28:R28)</f>
        <v>7.1</v>
      </c>
      <c r="O28" s="100"/>
      <c r="P28" s="40"/>
      <c r="Q28" s="104">
        <v>7.1</v>
      </c>
      <c r="R28" s="100"/>
      <c r="S28" s="100"/>
      <c r="T28" s="208"/>
      <c r="U28" s="73"/>
    </row>
    <row r="29" spans="1:21" ht="25.5">
      <c r="A29" s="99"/>
      <c r="B29" s="28">
        <v>2</v>
      </c>
      <c r="C29" s="225">
        <v>90</v>
      </c>
      <c r="D29" s="225">
        <v>7.1</v>
      </c>
      <c r="E29" s="109" t="s">
        <v>80</v>
      </c>
      <c r="F29" s="226">
        <v>0.9</v>
      </c>
      <c r="G29" s="166" t="s">
        <v>31</v>
      </c>
      <c r="H29" s="104" t="s">
        <v>39</v>
      </c>
      <c r="I29" s="104" t="s">
        <v>77</v>
      </c>
      <c r="J29" s="105" t="s">
        <v>33</v>
      </c>
      <c r="K29" s="105" t="s">
        <v>9</v>
      </c>
      <c r="L29" s="104" t="s">
        <v>72</v>
      </c>
      <c r="M29" s="104" t="s">
        <v>78</v>
      </c>
      <c r="N29" s="28">
        <f>SUM(O29:R29)</f>
        <v>6.3999999999999995</v>
      </c>
      <c r="O29" s="100"/>
      <c r="P29" s="40"/>
      <c r="Q29" s="104">
        <v>5.1</v>
      </c>
      <c r="R29" s="104">
        <v>1.3</v>
      </c>
      <c r="S29" s="100"/>
      <c r="T29" s="208"/>
      <c r="U29" s="73"/>
    </row>
    <row r="30" spans="1:21" ht="25.5">
      <c r="A30" s="99"/>
      <c r="B30" s="28">
        <v>3</v>
      </c>
      <c r="C30" s="225">
        <v>91</v>
      </c>
      <c r="D30" s="225">
        <v>42.4</v>
      </c>
      <c r="E30" s="109" t="s">
        <v>81</v>
      </c>
      <c r="F30" s="226">
        <v>0.5</v>
      </c>
      <c r="G30" s="166" t="s">
        <v>31</v>
      </c>
      <c r="H30" s="104" t="s">
        <v>39</v>
      </c>
      <c r="I30" s="104" t="s">
        <v>77</v>
      </c>
      <c r="J30" s="105" t="s">
        <v>33</v>
      </c>
      <c r="K30" s="105" t="s">
        <v>9</v>
      </c>
      <c r="L30" s="104" t="s">
        <v>72</v>
      </c>
      <c r="M30" s="104" t="s">
        <v>64</v>
      </c>
      <c r="N30" s="28">
        <f>SUM(O30:R30)</f>
        <v>3.5</v>
      </c>
      <c r="O30" s="100"/>
      <c r="P30" s="40"/>
      <c r="Q30" s="104">
        <v>3.5</v>
      </c>
      <c r="R30" s="100"/>
      <c r="S30" s="100"/>
      <c r="T30" s="208"/>
      <c r="U30" s="73"/>
    </row>
    <row r="31" spans="1:21" ht="25.5">
      <c r="A31" s="99"/>
      <c r="B31" s="28">
        <v>4</v>
      </c>
      <c r="C31" s="225">
        <v>91</v>
      </c>
      <c r="D31" s="225">
        <v>42.5</v>
      </c>
      <c r="E31" s="109" t="s">
        <v>82</v>
      </c>
      <c r="F31" s="226">
        <v>0.6</v>
      </c>
      <c r="G31" s="166" t="s">
        <v>31</v>
      </c>
      <c r="H31" s="104" t="s">
        <v>39</v>
      </c>
      <c r="I31" s="104" t="s">
        <v>77</v>
      </c>
      <c r="J31" s="105" t="s">
        <v>33</v>
      </c>
      <c r="K31" s="105" t="s">
        <v>9</v>
      </c>
      <c r="L31" s="104" t="s">
        <v>72</v>
      </c>
      <c r="M31" s="104" t="s">
        <v>64</v>
      </c>
      <c r="N31" s="28">
        <f>SUM(O31:R31)</f>
        <v>4.2</v>
      </c>
      <c r="O31" s="100"/>
      <c r="P31" s="40"/>
      <c r="Q31" s="104">
        <v>4.2</v>
      </c>
      <c r="R31" s="100"/>
      <c r="S31" s="100"/>
      <c r="T31" s="208"/>
      <c r="U31" s="73"/>
    </row>
    <row r="32" spans="1:21" ht="26.25" thickBot="1">
      <c r="A32" s="245"/>
      <c r="B32" s="221">
        <v>5</v>
      </c>
      <c r="C32" s="222">
        <v>92</v>
      </c>
      <c r="D32" s="222">
        <v>47</v>
      </c>
      <c r="E32" s="123" t="s">
        <v>83</v>
      </c>
      <c r="F32" s="223">
        <v>0.2</v>
      </c>
      <c r="G32" s="224" t="s">
        <v>43</v>
      </c>
      <c r="H32" s="232" t="s">
        <v>48</v>
      </c>
      <c r="I32" s="232" t="s">
        <v>77</v>
      </c>
      <c r="J32" s="233" t="s">
        <v>33</v>
      </c>
      <c r="K32" s="233" t="s">
        <v>9</v>
      </c>
      <c r="L32" s="232" t="s">
        <v>79</v>
      </c>
      <c r="M32" s="232" t="s">
        <v>49</v>
      </c>
      <c r="N32" s="221">
        <f>SUM(O32:R32)</f>
        <v>0.6</v>
      </c>
      <c r="O32" s="227"/>
      <c r="P32" s="235"/>
      <c r="Q32" s="227"/>
      <c r="R32" s="232">
        <v>0.6</v>
      </c>
      <c r="S32" s="227"/>
      <c r="T32" s="246"/>
      <c r="U32" s="237"/>
    </row>
    <row r="33" spans="1:21" ht="16.5" thickBot="1">
      <c r="A33" s="238"/>
      <c r="B33" s="228"/>
      <c r="C33" s="239" t="s">
        <v>128</v>
      </c>
      <c r="D33" s="240"/>
      <c r="E33" s="241"/>
      <c r="F33" s="239">
        <f>SUM(F28:F32)</f>
        <v>2.8000000000000003</v>
      </c>
      <c r="G33" s="242"/>
      <c r="H33" s="242"/>
      <c r="I33" s="242"/>
      <c r="J33" s="243"/>
      <c r="K33" s="243"/>
      <c r="L33" s="242"/>
      <c r="M33" s="242"/>
      <c r="N33" s="239">
        <f aca="true" t="shared" si="2" ref="N33:T33">SUM(N28:N32)</f>
        <v>21.8</v>
      </c>
      <c r="O33" s="239">
        <f t="shared" si="2"/>
        <v>0</v>
      </c>
      <c r="P33" s="239">
        <f t="shared" si="2"/>
        <v>0</v>
      </c>
      <c r="Q33" s="239">
        <f t="shared" si="2"/>
        <v>19.9</v>
      </c>
      <c r="R33" s="239">
        <f t="shared" si="2"/>
        <v>1.9</v>
      </c>
      <c r="S33" s="239">
        <f t="shared" si="2"/>
        <v>0</v>
      </c>
      <c r="T33" s="239">
        <f t="shared" si="2"/>
        <v>0</v>
      </c>
      <c r="U33" s="239"/>
    </row>
    <row r="34" spans="1:21" ht="18">
      <c r="A34" s="217"/>
      <c r="B34" s="205"/>
      <c r="C34" s="205"/>
      <c r="D34" s="205"/>
      <c r="E34" s="205"/>
      <c r="F34" s="205"/>
      <c r="G34" s="205"/>
      <c r="H34" s="205"/>
      <c r="I34" s="289" t="s">
        <v>74</v>
      </c>
      <c r="J34" s="289"/>
      <c r="K34" s="289"/>
      <c r="L34" s="289"/>
      <c r="M34" s="205"/>
      <c r="N34" s="205"/>
      <c r="O34" s="205"/>
      <c r="P34" s="205"/>
      <c r="Q34" s="205"/>
      <c r="R34" s="205"/>
      <c r="S34" s="192"/>
      <c r="T34" s="15"/>
      <c r="U34" s="216"/>
    </row>
    <row r="35" spans="1:21" ht="25.5">
      <c r="A35" s="164"/>
      <c r="B35" s="25">
        <v>1</v>
      </c>
      <c r="C35" s="166">
        <v>7</v>
      </c>
      <c r="D35" s="282">
        <v>17.2</v>
      </c>
      <c r="E35" s="282"/>
      <c r="F35" s="166">
        <v>1</v>
      </c>
      <c r="G35" s="104" t="s">
        <v>30</v>
      </c>
      <c r="H35" s="104" t="s">
        <v>39</v>
      </c>
      <c r="I35" s="104" t="s">
        <v>77</v>
      </c>
      <c r="J35" s="105" t="s">
        <v>33</v>
      </c>
      <c r="K35" s="105" t="s">
        <v>9</v>
      </c>
      <c r="L35" s="104" t="s">
        <v>72</v>
      </c>
      <c r="M35" s="104" t="s">
        <v>112</v>
      </c>
      <c r="N35" s="25">
        <f aca="true" t="shared" si="3" ref="N35:N51">SUM(O35:R35)</f>
        <v>7.1</v>
      </c>
      <c r="O35" s="104">
        <v>7.1</v>
      </c>
      <c r="P35" s="104"/>
      <c r="Q35" s="156"/>
      <c r="R35" s="156"/>
      <c r="S35" s="160"/>
      <c r="T35" s="15"/>
      <c r="U35" s="73"/>
    </row>
    <row r="36" spans="1:21" ht="25.5">
      <c r="A36" s="164"/>
      <c r="B36" s="25">
        <v>2</v>
      </c>
      <c r="C36" s="104">
        <v>10</v>
      </c>
      <c r="D36" s="281">
        <v>24.2</v>
      </c>
      <c r="E36" s="281"/>
      <c r="F36" s="104">
        <v>1</v>
      </c>
      <c r="G36" s="104" t="s">
        <v>31</v>
      </c>
      <c r="H36" s="104" t="s">
        <v>39</v>
      </c>
      <c r="I36" s="104" t="s">
        <v>77</v>
      </c>
      <c r="J36" s="105" t="s">
        <v>33</v>
      </c>
      <c r="K36" s="105" t="s">
        <v>9</v>
      </c>
      <c r="L36" s="105" t="s">
        <v>109</v>
      </c>
      <c r="M36" s="104" t="s">
        <v>93</v>
      </c>
      <c r="N36" s="25">
        <f t="shared" si="3"/>
        <v>5</v>
      </c>
      <c r="O36" s="104">
        <v>4</v>
      </c>
      <c r="P36" s="104"/>
      <c r="Q36" s="156"/>
      <c r="R36" s="25">
        <v>1</v>
      </c>
      <c r="S36" s="160"/>
      <c r="T36" s="15"/>
      <c r="U36" s="73"/>
    </row>
    <row r="37" spans="1:21" ht="25.5">
      <c r="A37" s="164"/>
      <c r="B37" s="25">
        <v>3</v>
      </c>
      <c r="C37" s="166">
        <v>22</v>
      </c>
      <c r="D37" s="282">
        <v>1.5</v>
      </c>
      <c r="E37" s="282"/>
      <c r="F37" s="166">
        <v>1</v>
      </c>
      <c r="G37" s="104" t="s">
        <v>30</v>
      </c>
      <c r="H37" s="104" t="s">
        <v>38</v>
      </c>
      <c r="I37" s="104" t="s">
        <v>77</v>
      </c>
      <c r="J37" s="105" t="s">
        <v>33</v>
      </c>
      <c r="K37" s="105" t="s">
        <v>9</v>
      </c>
      <c r="L37" s="104" t="s">
        <v>72</v>
      </c>
      <c r="M37" s="104" t="s">
        <v>112</v>
      </c>
      <c r="N37" s="25">
        <f t="shared" si="3"/>
        <v>7.7</v>
      </c>
      <c r="O37" s="104">
        <v>7.7</v>
      </c>
      <c r="P37" s="104"/>
      <c r="Q37" s="156"/>
      <c r="R37" s="156"/>
      <c r="S37" s="160"/>
      <c r="T37" s="15"/>
      <c r="U37" s="73"/>
    </row>
    <row r="38" spans="1:21" ht="25.5">
      <c r="A38" s="164"/>
      <c r="B38" s="25">
        <v>4</v>
      </c>
      <c r="C38" s="253">
        <v>24</v>
      </c>
      <c r="D38" s="282">
        <v>8.1</v>
      </c>
      <c r="E38" s="282"/>
      <c r="F38" s="166">
        <v>1</v>
      </c>
      <c r="G38" s="104" t="s">
        <v>108</v>
      </c>
      <c r="H38" s="104" t="s">
        <v>39</v>
      </c>
      <c r="I38" s="104" t="s">
        <v>77</v>
      </c>
      <c r="J38" s="105" t="s">
        <v>33</v>
      </c>
      <c r="K38" s="105" t="s">
        <v>9</v>
      </c>
      <c r="L38" s="104" t="s">
        <v>79</v>
      </c>
      <c r="M38" s="104" t="s">
        <v>113</v>
      </c>
      <c r="N38" s="25">
        <v>3.3</v>
      </c>
      <c r="O38" s="104"/>
      <c r="P38" s="104">
        <v>3.3</v>
      </c>
      <c r="Q38" s="156"/>
      <c r="R38" s="156"/>
      <c r="S38" s="160"/>
      <c r="T38" s="15"/>
      <c r="U38" s="73"/>
    </row>
    <row r="39" spans="1:21" ht="25.5">
      <c r="A39" s="164"/>
      <c r="B39" s="25">
        <v>5</v>
      </c>
      <c r="C39" s="253">
        <v>36</v>
      </c>
      <c r="D39" s="282">
        <v>5.1</v>
      </c>
      <c r="E39" s="282"/>
      <c r="F39" s="166">
        <v>1</v>
      </c>
      <c r="G39" s="104" t="s">
        <v>43</v>
      </c>
      <c r="H39" s="104" t="s">
        <v>57</v>
      </c>
      <c r="I39" s="104" t="s">
        <v>77</v>
      </c>
      <c r="J39" s="105" t="s">
        <v>33</v>
      </c>
      <c r="K39" s="105" t="s">
        <v>9</v>
      </c>
      <c r="L39" s="104" t="s">
        <v>79</v>
      </c>
      <c r="M39" s="104" t="s">
        <v>49</v>
      </c>
      <c r="N39" s="25">
        <f t="shared" si="3"/>
        <v>3.3</v>
      </c>
      <c r="O39" s="104"/>
      <c r="P39" s="104"/>
      <c r="Q39" s="156"/>
      <c r="R39" s="25">
        <v>3.3</v>
      </c>
      <c r="S39" s="160"/>
      <c r="T39" s="15"/>
      <c r="U39" s="73"/>
    </row>
    <row r="40" spans="1:21" ht="25.5">
      <c r="A40" s="164"/>
      <c r="B40" s="25">
        <v>6</v>
      </c>
      <c r="C40" s="253">
        <v>36</v>
      </c>
      <c r="D40" s="282">
        <v>1.1</v>
      </c>
      <c r="E40" s="282"/>
      <c r="F40" s="166">
        <v>0.9</v>
      </c>
      <c r="G40" s="104" t="s">
        <v>30</v>
      </c>
      <c r="H40" s="104" t="s">
        <v>39</v>
      </c>
      <c r="I40" s="104" t="s">
        <v>77</v>
      </c>
      <c r="J40" s="105" t="s">
        <v>33</v>
      </c>
      <c r="K40" s="105" t="s">
        <v>9</v>
      </c>
      <c r="L40" s="105" t="s">
        <v>109</v>
      </c>
      <c r="M40" s="104" t="s">
        <v>114</v>
      </c>
      <c r="N40" s="25">
        <f t="shared" si="3"/>
        <v>5.6</v>
      </c>
      <c r="O40" s="104">
        <v>4.3</v>
      </c>
      <c r="P40" s="104"/>
      <c r="Q40" s="156"/>
      <c r="R40" s="25">
        <v>1.3</v>
      </c>
      <c r="S40" s="160"/>
      <c r="T40" s="15"/>
      <c r="U40" s="73"/>
    </row>
    <row r="41" spans="1:21" ht="25.5">
      <c r="A41" s="164"/>
      <c r="B41" s="25">
        <v>7</v>
      </c>
      <c r="C41" s="253">
        <v>45</v>
      </c>
      <c r="D41" s="282">
        <v>4</v>
      </c>
      <c r="E41" s="282"/>
      <c r="F41" s="166">
        <v>0.8</v>
      </c>
      <c r="G41" s="104" t="s">
        <v>30</v>
      </c>
      <c r="H41" s="104" t="s">
        <v>39</v>
      </c>
      <c r="I41" s="104" t="s">
        <v>77</v>
      </c>
      <c r="J41" s="105" t="s">
        <v>33</v>
      </c>
      <c r="K41" s="105" t="s">
        <v>9</v>
      </c>
      <c r="L41" s="104" t="s">
        <v>72</v>
      </c>
      <c r="M41" s="104" t="s">
        <v>112</v>
      </c>
      <c r="N41" s="25">
        <f t="shared" si="3"/>
        <v>4</v>
      </c>
      <c r="O41" s="104">
        <v>4</v>
      </c>
      <c r="P41" s="104"/>
      <c r="Q41" s="156"/>
      <c r="R41" s="156"/>
      <c r="S41" s="160"/>
      <c r="T41" s="15"/>
      <c r="U41" s="73"/>
    </row>
    <row r="42" spans="1:21" ht="25.5">
      <c r="A42" s="164"/>
      <c r="B42" s="25">
        <v>8</v>
      </c>
      <c r="C42" s="253">
        <v>46</v>
      </c>
      <c r="D42" s="282">
        <v>10.5</v>
      </c>
      <c r="E42" s="282"/>
      <c r="F42" s="166">
        <v>1</v>
      </c>
      <c r="G42" s="104" t="s">
        <v>30</v>
      </c>
      <c r="H42" s="104" t="s">
        <v>38</v>
      </c>
      <c r="I42" s="104" t="s">
        <v>77</v>
      </c>
      <c r="J42" s="105" t="s">
        <v>33</v>
      </c>
      <c r="K42" s="105" t="s">
        <v>9</v>
      </c>
      <c r="L42" s="104" t="s">
        <v>72</v>
      </c>
      <c r="M42" s="104" t="s">
        <v>112</v>
      </c>
      <c r="N42" s="25">
        <f t="shared" si="3"/>
        <v>7.1</v>
      </c>
      <c r="O42" s="104">
        <v>7.1</v>
      </c>
      <c r="P42" s="104"/>
      <c r="Q42" s="156"/>
      <c r="R42" s="156"/>
      <c r="S42" s="160"/>
      <c r="T42" s="15"/>
      <c r="U42" s="73"/>
    </row>
    <row r="43" spans="1:21" ht="25.5">
      <c r="A43" s="164"/>
      <c r="B43" s="25">
        <v>9</v>
      </c>
      <c r="C43" s="253">
        <v>69</v>
      </c>
      <c r="D43" s="282">
        <v>8.2</v>
      </c>
      <c r="E43" s="282"/>
      <c r="F43" s="166">
        <v>1</v>
      </c>
      <c r="G43" s="104" t="s">
        <v>31</v>
      </c>
      <c r="H43" s="104" t="s">
        <v>39</v>
      </c>
      <c r="I43" s="104" t="s">
        <v>77</v>
      </c>
      <c r="J43" s="105" t="s">
        <v>33</v>
      </c>
      <c r="K43" s="105" t="s">
        <v>9</v>
      </c>
      <c r="L43" s="104" t="s">
        <v>73</v>
      </c>
      <c r="M43" s="104" t="s">
        <v>64</v>
      </c>
      <c r="N43" s="25">
        <f t="shared" si="3"/>
        <v>5.7</v>
      </c>
      <c r="O43" s="104"/>
      <c r="P43" s="104"/>
      <c r="Q43" s="104">
        <v>5.7</v>
      </c>
      <c r="R43" s="156"/>
      <c r="S43" s="160"/>
      <c r="T43" s="15"/>
      <c r="U43" s="73"/>
    </row>
    <row r="44" spans="1:21" ht="25.5">
      <c r="A44" s="164"/>
      <c r="B44" s="25">
        <v>10</v>
      </c>
      <c r="C44" s="166">
        <v>72</v>
      </c>
      <c r="D44" s="282">
        <v>6.3</v>
      </c>
      <c r="E44" s="282"/>
      <c r="F44" s="166">
        <v>0.5</v>
      </c>
      <c r="G44" s="104" t="s">
        <v>30</v>
      </c>
      <c r="H44" s="104" t="s">
        <v>39</v>
      </c>
      <c r="I44" s="104" t="s">
        <v>77</v>
      </c>
      <c r="J44" s="105" t="s">
        <v>33</v>
      </c>
      <c r="K44" s="105" t="s">
        <v>9</v>
      </c>
      <c r="L44" s="104" t="s">
        <v>72</v>
      </c>
      <c r="M44" s="104" t="s">
        <v>112</v>
      </c>
      <c r="N44" s="25">
        <f t="shared" si="3"/>
        <v>3.5</v>
      </c>
      <c r="O44" s="104">
        <v>3.5</v>
      </c>
      <c r="P44" s="104"/>
      <c r="Q44" s="156"/>
      <c r="R44" s="156"/>
      <c r="S44" s="160"/>
      <c r="T44" s="15"/>
      <c r="U44" s="73"/>
    </row>
    <row r="45" spans="1:21" ht="25.5">
      <c r="A45" s="164"/>
      <c r="B45" s="25">
        <v>11</v>
      </c>
      <c r="C45" s="166">
        <v>73</v>
      </c>
      <c r="D45" s="282">
        <v>1.6</v>
      </c>
      <c r="E45" s="282"/>
      <c r="F45" s="166">
        <v>0.9</v>
      </c>
      <c r="G45" s="104" t="s">
        <v>30</v>
      </c>
      <c r="H45" s="104" t="s">
        <v>39</v>
      </c>
      <c r="I45" s="104" t="s">
        <v>77</v>
      </c>
      <c r="J45" s="105" t="s">
        <v>33</v>
      </c>
      <c r="K45" s="105" t="s">
        <v>9</v>
      </c>
      <c r="L45" s="104" t="s">
        <v>72</v>
      </c>
      <c r="M45" s="104" t="s">
        <v>112</v>
      </c>
      <c r="N45" s="25">
        <f t="shared" si="3"/>
        <v>6.4</v>
      </c>
      <c r="O45" s="104">
        <v>6.4</v>
      </c>
      <c r="P45" s="104"/>
      <c r="Q45" s="156"/>
      <c r="R45" s="156"/>
      <c r="S45" s="160"/>
      <c r="T45" s="15"/>
      <c r="U45" s="73"/>
    </row>
    <row r="46" spans="1:21" ht="25.5">
      <c r="A46" s="164"/>
      <c r="B46" s="25">
        <v>12</v>
      </c>
      <c r="C46" s="166">
        <v>76</v>
      </c>
      <c r="D46" s="285">
        <v>11</v>
      </c>
      <c r="E46" s="285"/>
      <c r="F46" s="166">
        <v>0.6</v>
      </c>
      <c r="G46" s="104" t="s">
        <v>30</v>
      </c>
      <c r="H46" s="104" t="s">
        <v>39</v>
      </c>
      <c r="I46" s="104" t="s">
        <v>77</v>
      </c>
      <c r="J46" s="105" t="s">
        <v>33</v>
      </c>
      <c r="K46" s="105" t="s">
        <v>9</v>
      </c>
      <c r="L46" s="104" t="s">
        <v>72</v>
      </c>
      <c r="M46" s="104" t="s">
        <v>112</v>
      </c>
      <c r="N46" s="25">
        <f t="shared" si="3"/>
        <v>4.3</v>
      </c>
      <c r="O46" s="104">
        <v>4.3</v>
      </c>
      <c r="P46" s="104"/>
      <c r="Q46" s="156"/>
      <c r="R46" s="156"/>
      <c r="S46" s="160"/>
      <c r="T46" s="15"/>
      <c r="U46" s="73"/>
    </row>
    <row r="47" spans="1:24" ht="15">
      <c r="A47" s="265" t="s">
        <v>129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</row>
    <row r="48" spans="1:24" ht="15">
      <c r="A48" s="266" t="s">
        <v>130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</row>
    <row r="49" spans="1:21" ht="25.5">
      <c r="A49" s="164"/>
      <c r="B49" s="25">
        <v>13</v>
      </c>
      <c r="C49" s="252">
        <v>85</v>
      </c>
      <c r="D49" s="168">
        <v>4.6</v>
      </c>
      <c r="E49" s="109" t="s">
        <v>115</v>
      </c>
      <c r="F49" s="169">
        <v>1</v>
      </c>
      <c r="G49" s="104" t="s">
        <v>30</v>
      </c>
      <c r="H49" s="104" t="s">
        <v>38</v>
      </c>
      <c r="I49" s="104" t="s">
        <v>77</v>
      </c>
      <c r="J49" s="105" t="s">
        <v>33</v>
      </c>
      <c r="K49" s="105" t="s">
        <v>9</v>
      </c>
      <c r="L49" s="104" t="s">
        <v>110</v>
      </c>
      <c r="M49" s="104" t="s">
        <v>112</v>
      </c>
      <c r="N49" s="25">
        <f t="shared" si="3"/>
        <v>5</v>
      </c>
      <c r="O49" s="104">
        <v>5</v>
      </c>
      <c r="P49" s="154"/>
      <c r="Q49" s="156"/>
      <c r="R49" s="156"/>
      <c r="S49" s="160"/>
      <c r="T49" s="15"/>
      <c r="U49" s="73"/>
    </row>
    <row r="50" spans="1:21" ht="25.5">
      <c r="A50" s="164"/>
      <c r="B50" s="25">
        <v>14</v>
      </c>
      <c r="C50" s="252">
        <v>85</v>
      </c>
      <c r="D50" s="287">
        <v>5.3</v>
      </c>
      <c r="E50" s="287"/>
      <c r="F50" s="166">
        <v>0.4</v>
      </c>
      <c r="G50" s="104" t="s">
        <v>30</v>
      </c>
      <c r="H50" s="104" t="s">
        <v>38</v>
      </c>
      <c r="I50" s="104" t="s">
        <v>77</v>
      </c>
      <c r="J50" s="105" t="s">
        <v>33</v>
      </c>
      <c r="K50" s="105" t="s">
        <v>9</v>
      </c>
      <c r="L50" s="104" t="s">
        <v>72</v>
      </c>
      <c r="M50" s="104" t="s">
        <v>112</v>
      </c>
      <c r="N50" s="25">
        <f t="shared" si="3"/>
        <v>2.8</v>
      </c>
      <c r="O50" s="104">
        <v>2.8</v>
      </c>
      <c r="P50" s="104"/>
      <c r="Q50" s="156"/>
      <c r="R50" s="156"/>
      <c r="S50" s="160"/>
      <c r="T50" s="15"/>
      <c r="U50" s="73"/>
    </row>
    <row r="51" spans="1:21" ht="26.25" thickBot="1">
      <c r="A51" s="164"/>
      <c r="B51" s="25">
        <v>15</v>
      </c>
      <c r="C51" s="166">
        <v>88</v>
      </c>
      <c r="D51" s="282">
        <v>23.6</v>
      </c>
      <c r="E51" s="282"/>
      <c r="F51" s="166">
        <v>1</v>
      </c>
      <c r="G51" s="104" t="s">
        <v>31</v>
      </c>
      <c r="H51" s="104" t="s">
        <v>39</v>
      </c>
      <c r="I51" s="104" t="s">
        <v>77</v>
      </c>
      <c r="J51" s="104" t="s">
        <v>33</v>
      </c>
      <c r="K51" s="105" t="s">
        <v>9</v>
      </c>
      <c r="L51" s="105" t="s">
        <v>111</v>
      </c>
      <c r="M51" s="104" t="s">
        <v>93</v>
      </c>
      <c r="N51" s="25">
        <f t="shared" si="3"/>
        <v>5</v>
      </c>
      <c r="O51" s="104"/>
      <c r="P51" s="104"/>
      <c r="Q51" s="104">
        <v>4</v>
      </c>
      <c r="R51" s="25">
        <v>1</v>
      </c>
      <c r="S51" s="163"/>
      <c r="T51" s="15"/>
      <c r="U51" s="73"/>
    </row>
    <row r="52" spans="1:21" ht="16.5" thickBot="1">
      <c r="A52" s="238"/>
      <c r="B52" s="228"/>
      <c r="C52" s="239" t="s">
        <v>128</v>
      </c>
      <c r="D52" s="240"/>
      <c r="E52" s="241"/>
      <c r="F52" s="239">
        <f>SUM(F35:F51)</f>
        <v>13.1</v>
      </c>
      <c r="G52" s="242"/>
      <c r="H52" s="242"/>
      <c r="I52" s="242"/>
      <c r="J52" s="243"/>
      <c r="K52" s="243"/>
      <c r="L52" s="242"/>
      <c r="M52" s="242"/>
      <c r="N52" s="239">
        <f aca="true" t="shared" si="4" ref="N52:T52">SUM(N35:N51)</f>
        <v>75.8</v>
      </c>
      <c r="O52" s="239">
        <f t="shared" si="4"/>
        <v>56.199999999999996</v>
      </c>
      <c r="P52" s="239">
        <f t="shared" si="4"/>
        <v>3.3</v>
      </c>
      <c r="Q52" s="239">
        <f t="shared" si="4"/>
        <v>9.7</v>
      </c>
      <c r="R52" s="239">
        <f t="shared" si="4"/>
        <v>6.6</v>
      </c>
      <c r="S52" s="239">
        <f t="shared" si="4"/>
        <v>0</v>
      </c>
      <c r="T52" s="239">
        <f t="shared" si="4"/>
        <v>0</v>
      </c>
      <c r="U52" s="239"/>
    </row>
    <row r="53" spans="1:21" ht="18">
      <c r="A53" s="215"/>
      <c r="B53" s="201"/>
      <c r="C53" s="202"/>
      <c r="D53" s="202"/>
      <c r="E53" s="203"/>
      <c r="F53" s="201"/>
      <c r="G53" s="201"/>
      <c r="H53" s="200"/>
      <c r="I53" s="288" t="s">
        <v>32</v>
      </c>
      <c r="J53" s="288"/>
      <c r="K53" s="288"/>
      <c r="L53" s="288"/>
      <c r="M53" s="204"/>
      <c r="N53" s="200"/>
      <c r="O53" s="200"/>
      <c r="P53" s="200"/>
      <c r="Q53" s="204"/>
      <c r="R53" s="200"/>
      <c r="S53" s="15"/>
      <c r="T53" s="15"/>
      <c r="U53" s="218"/>
    </row>
    <row r="54" spans="1:21" ht="25.5">
      <c r="A54" s="184"/>
      <c r="B54" s="27">
        <v>1</v>
      </c>
      <c r="C54" s="170">
        <v>7</v>
      </c>
      <c r="D54" s="286">
        <v>20.3</v>
      </c>
      <c r="E54" s="286"/>
      <c r="F54" s="170">
        <v>1</v>
      </c>
      <c r="G54" s="166" t="s">
        <v>31</v>
      </c>
      <c r="H54" s="170" t="s">
        <v>4</v>
      </c>
      <c r="I54" s="104" t="s">
        <v>77</v>
      </c>
      <c r="J54" s="105" t="s">
        <v>33</v>
      </c>
      <c r="K54" s="105" t="s">
        <v>9</v>
      </c>
      <c r="L54" s="104" t="s">
        <v>60</v>
      </c>
      <c r="M54" s="104" t="s">
        <v>64</v>
      </c>
      <c r="N54" s="98">
        <f aca="true" t="shared" si="5" ref="N54:N62">SUM(O54:R54)</f>
        <v>4.8</v>
      </c>
      <c r="O54" s="27"/>
      <c r="P54" s="27"/>
      <c r="Q54" s="27">
        <v>4.8</v>
      </c>
      <c r="R54" s="40"/>
      <c r="S54" s="15"/>
      <c r="T54" s="15"/>
      <c r="U54" s="73"/>
    </row>
    <row r="55" spans="1:21" ht="25.5">
      <c r="A55" s="184"/>
      <c r="B55" s="27">
        <v>2</v>
      </c>
      <c r="C55" s="170">
        <v>7</v>
      </c>
      <c r="D55" s="286">
        <v>20.4</v>
      </c>
      <c r="E55" s="286"/>
      <c r="F55" s="170">
        <v>1</v>
      </c>
      <c r="G55" s="166" t="s">
        <v>31</v>
      </c>
      <c r="H55" s="170" t="s">
        <v>4</v>
      </c>
      <c r="I55" s="104" t="s">
        <v>77</v>
      </c>
      <c r="J55" s="105" t="s">
        <v>33</v>
      </c>
      <c r="K55" s="105" t="s">
        <v>9</v>
      </c>
      <c r="L55" s="104" t="s">
        <v>60</v>
      </c>
      <c r="M55" s="104" t="s">
        <v>64</v>
      </c>
      <c r="N55" s="98">
        <f t="shared" si="5"/>
        <v>4.8</v>
      </c>
      <c r="O55" s="27"/>
      <c r="P55" s="27"/>
      <c r="Q55" s="27">
        <v>4.8</v>
      </c>
      <c r="R55" s="40"/>
      <c r="S55" s="15"/>
      <c r="T55" s="15"/>
      <c r="U55" s="73"/>
    </row>
    <row r="56" spans="1:21" ht="25.5">
      <c r="A56" s="184"/>
      <c r="B56" s="27">
        <v>3</v>
      </c>
      <c r="C56" s="170">
        <v>7</v>
      </c>
      <c r="D56" s="286">
        <v>21.3</v>
      </c>
      <c r="E56" s="286"/>
      <c r="F56" s="170">
        <v>1</v>
      </c>
      <c r="G56" s="166" t="s">
        <v>31</v>
      </c>
      <c r="H56" s="170" t="s">
        <v>4</v>
      </c>
      <c r="I56" s="104" t="s">
        <v>77</v>
      </c>
      <c r="J56" s="105" t="s">
        <v>33</v>
      </c>
      <c r="K56" s="105" t="s">
        <v>9</v>
      </c>
      <c r="L56" s="104" t="s">
        <v>60</v>
      </c>
      <c r="M56" s="104" t="s">
        <v>64</v>
      </c>
      <c r="N56" s="98">
        <f t="shared" si="5"/>
        <v>4.8</v>
      </c>
      <c r="O56" s="27"/>
      <c r="P56" s="27"/>
      <c r="Q56" s="27">
        <v>4.8</v>
      </c>
      <c r="R56" s="40"/>
      <c r="S56" s="15"/>
      <c r="T56" s="15"/>
      <c r="U56" s="73"/>
    </row>
    <row r="57" spans="1:21" ht="25.5">
      <c r="A57" s="184"/>
      <c r="B57" s="27">
        <v>4</v>
      </c>
      <c r="C57" s="170">
        <v>11</v>
      </c>
      <c r="D57" s="286">
        <v>8.1</v>
      </c>
      <c r="E57" s="286"/>
      <c r="F57" s="170">
        <v>1</v>
      </c>
      <c r="G57" s="166" t="s">
        <v>31</v>
      </c>
      <c r="H57" s="170" t="s">
        <v>4</v>
      </c>
      <c r="I57" s="104" t="s">
        <v>77</v>
      </c>
      <c r="J57" s="105" t="s">
        <v>33</v>
      </c>
      <c r="K57" s="105" t="s">
        <v>9</v>
      </c>
      <c r="L57" s="104" t="s">
        <v>60</v>
      </c>
      <c r="M57" s="104" t="s">
        <v>64</v>
      </c>
      <c r="N57" s="98">
        <f t="shared" si="5"/>
        <v>4.8</v>
      </c>
      <c r="O57" s="27"/>
      <c r="P57" s="27"/>
      <c r="Q57" s="27">
        <v>4.8</v>
      </c>
      <c r="R57" s="40"/>
      <c r="S57" s="15"/>
      <c r="T57" s="15"/>
      <c r="U57" s="73"/>
    </row>
    <row r="58" spans="1:21" ht="25.5">
      <c r="A58" s="184"/>
      <c r="B58" s="27">
        <v>5</v>
      </c>
      <c r="C58" s="170">
        <v>11</v>
      </c>
      <c r="D58" s="286">
        <v>8.2</v>
      </c>
      <c r="E58" s="286"/>
      <c r="F58" s="170">
        <v>1</v>
      </c>
      <c r="G58" s="166" t="s">
        <v>31</v>
      </c>
      <c r="H58" s="170" t="s">
        <v>4</v>
      </c>
      <c r="I58" s="104" t="s">
        <v>77</v>
      </c>
      <c r="J58" s="105" t="s">
        <v>33</v>
      </c>
      <c r="K58" s="105" t="s">
        <v>9</v>
      </c>
      <c r="L58" s="104" t="s">
        <v>60</v>
      </c>
      <c r="M58" s="104" t="s">
        <v>64</v>
      </c>
      <c r="N58" s="98">
        <f t="shared" si="5"/>
        <v>4.8</v>
      </c>
      <c r="O58" s="27"/>
      <c r="P58" s="27"/>
      <c r="Q58" s="27">
        <v>4.8</v>
      </c>
      <c r="R58" s="40"/>
      <c r="S58" s="15"/>
      <c r="T58" s="15"/>
      <c r="U58" s="73"/>
    </row>
    <row r="59" spans="1:21" ht="25.5">
      <c r="A59" s="184"/>
      <c r="B59" s="27">
        <v>6</v>
      </c>
      <c r="C59" s="170">
        <v>30</v>
      </c>
      <c r="D59" s="286">
        <v>3.3</v>
      </c>
      <c r="E59" s="286"/>
      <c r="F59" s="170">
        <v>1</v>
      </c>
      <c r="G59" s="166" t="s">
        <v>31</v>
      </c>
      <c r="H59" s="170" t="s">
        <v>4</v>
      </c>
      <c r="I59" s="104" t="s">
        <v>77</v>
      </c>
      <c r="J59" s="105" t="s">
        <v>33</v>
      </c>
      <c r="K59" s="105" t="s">
        <v>9</v>
      </c>
      <c r="L59" s="104" t="s">
        <v>60</v>
      </c>
      <c r="M59" s="104" t="s">
        <v>64</v>
      </c>
      <c r="N59" s="98">
        <f t="shared" si="5"/>
        <v>4.8</v>
      </c>
      <c r="O59" s="27"/>
      <c r="P59" s="27"/>
      <c r="Q59" s="27">
        <v>4.8</v>
      </c>
      <c r="R59" s="40"/>
      <c r="S59" s="15"/>
      <c r="T59" s="15"/>
      <c r="U59" s="73"/>
    </row>
    <row r="60" spans="1:21" ht="25.5">
      <c r="A60" s="184"/>
      <c r="B60" s="27">
        <v>7</v>
      </c>
      <c r="C60" s="170">
        <v>33</v>
      </c>
      <c r="D60" s="286">
        <v>10.2</v>
      </c>
      <c r="E60" s="286"/>
      <c r="F60" s="170">
        <v>1</v>
      </c>
      <c r="G60" s="166" t="s">
        <v>31</v>
      </c>
      <c r="H60" s="170" t="s">
        <v>4</v>
      </c>
      <c r="I60" s="104" t="s">
        <v>77</v>
      </c>
      <c r="J60" s="105" t="s">
        <v>33</v>
      </c>
      <c r="K60" s="105" t="s">
        <v>9</v>
      </c>
      <c r="L60" s="104" t="s">
        <v>60</v>
      </c>
      <c r="M60" s="104" t="s">
        <v>64</v>
      </c>
      <c r="N60" s="98">
        <f t="shared" si="5"/>
        <v>4.8</v>
      </c>
      <c r="O60" s="27"/>
      <c r="P60" s="27"/>
      <c r="Q60" s="27">
        <v>4.8</v>
      </c>
      <c r="R60" s="40"/>
      <c r="S60" s="15"/>
      <c r="T60" s="15"/>
      <c r="U60" s="73"/>
    </row>
    <row r="61" spans="1:21" ht="25.5">
      <c r="A61" s="184"/>
      <c r="B61" s="27">
        <v>8</v>
      </c>
      <c r="C61" s="170">
        <v>59</v>
      </c>
      <c r="D61" s="286">
        <v>12.2</v>
      </c>
      <c r="E61" s="286"/>
      <c r="F61" s="170">
        <v>1</v>
      </c>
      <c r="G61" s="166" t="s">
        <v>31</v>
      </c>
      <c r="H61" s="170" t="s">
        <v>4</v>
      </c>
      <c r="I61" s="104" t="s">
        <v>77</v>
      </c>
      <c r="J61" s="105" t="s">
        <v>33</v>
      </c>
      <c r="K61" s="105" t="s">
        <v>9</v>
      </c>
      <c r="L61" s="104" t="s">
        <v>60</v>
      </c>
      <c r="M61" s="104" t="s">
        <v>64</v>
      </c>
      <c r="N61" s="98">
        <f t="shared" si="5"/>
        <v>4.8</v>
      </c>
      <c r="O61" s="27"/>
      <c r="P61" s="27"/>
      <c r="Q61" s="27">
        <v>4.8</v>
      </c>
      <c r="R61" s="40"/>
      <c r="S61" s="15"/>
      <c r="T61" s="15"/>
      <c r="U61" s="73"/>
    </row>
    <row r="62" spans="1:21" ht="26.25" thickBot="1">
      <c r="A62" s="185"/>
      <c r="B62" s="76">
        <v>9</v>
      </c>
      <c r="C62" s="186">
        <v>70</v>
      </c>
      <c r="D62" s="293">
        <v>10.2</v>
      </c>
      <c r="E62" s="293"/>
      <c r="F62" s="186">
        <v>1</v>
      </c>
      <c r="G62" s="167" t="s">
        <v>31</v>
      </c>
      <c r="H62" s="186" t="s">
        <v>4</v>
      </c>
      <c r="I62" s="136" t="s">
        <v>77</v>
      </c>
      <c r="J62" s="137" t="s">
        <v>33</v>
      </c>
      <c r="K62" s="137" t="s">
        <v>9</v>
      </c>
      <c r="L62" s="136" t="s">
        <v>60</v>
      </c>
      <c r="M62" s="136" t="s">
        <v>64</v>
      </c>
      <c r="N62" s="187">
        <f t="shared" si="5"/>
        <v>4.8</v>
      </c>
      <c r="O62" s="76"/>
      <c r="P62" s="76"/>
      <c r="Q62" s="76">
        <v>4.8</v>
      </c>
      <c r="R62" s="189"/>
      <c r="S62" s="214"/>
      <c r="T62" s="214"/>
      <c r="U62" s="74"/>
    </row>
    <row r="63" spans="1:21" ht="16.5" thickBot="1">
      <c r="A63" s="238"/>
      <c r="B63" s="228"/>
      <c r="C63" s="239" t="s">
        <v>128</v>
      </c>
      <c r="D63" s="240"/>
      <c r="E63" s="241"/>
      <c r="F63" s="239">
        <f>SUM(F54:F62)</f>
        <v>9</v>
      </c>
      <c r="G63" s="242"/>
      <c r="H63" s="242"/>
      <c r="I63" s="242"/>
      <c r="J63" s="243"/>
      <c r="K63" s="243"/>
      <c r="L63" s="242"/>
      <c r="M63" s="242"/>
      <c r="N63" s="239">
        <f>SUM(N54:N62)</f>
        <v>43.199999999999996</v>
      </c>
      <c r="O63" s="239">
        <f>SUM(O54:O62)</f>
        <v>0</v>
      </c>
      <c r="P63" s="239">
        <f>SUM(P54:P62)</f>
        <v>0</v>
      </c>
      <c r="Q63" s="239">
        <f>SUM(Q54:Q62)</f>
        <v>43.199999999999996</v>
      </c>
      <c r="R63" s="239">
        <f>SUM(R54:R62)</f>
        <v>0</v>
      </c>
      <c r="S63" s="244"/>
      <c r="T63" s="244"/>
      <c r="U63" s="239"/>
    </row>
    <row r="64" spans="1:21" ht="13.5" thickBot="1">
      <c r="A64" s="193" t="s">
        <v>69</v>
      </c>
      <c r="B64" s="194"/>
      <c r="C64" s="195"/>
      <c r="D64" s="294"/>
      <c r="E64" s="295"/>
      <c r="F64" s="196">
        <f>F63+F52+F33+F24</f>
        <v>33.2</v>
      </c>
      <c r="G64" s="194"/>
      <c r="H64" s="197"/>
      <c r="I64" s="197"/>
      <c r="J64" s="197"/>
      <c r="K64" s="198"/>
      <c r="L64" s="199"/>
      <c r="M64" s="196"/>
      <c r="N64" s="196">
        <f>N63+N52+N33+N24</f>
        <v>198.94</v>
      </c>
      <c r="O64" s="196">
        <f>O63+O52+O33+O24</f>
        <v>88.6</v>
      </c>
      <c r="P64" s="196">
        <f>P63+P52+P33+P24</f>
        <v>3.3</v>
      </c>
      <c r="Q64" s="196">
        <f>Q63+Q52+Q33+Q24</f>
        <v>96.93999999999998</v>
      </c>
      <c r="R64" s="196">
        <f>R63+R52+R33+R24</f>
        <v>10.1</v>
      </c>
      <c r="S64" s="214"/>
      <c r="T64" s="214"/>
      <c r="U64" s="196"/>
    </row>
    <row r="67" spans="4:15" ht="12.75"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</row>
  </sheetData>
  <sheetProtection selectLockedCells="1" selectUnlockedCells="1"/>
  <mergeCells count="63">
    <mergeCell ref="B4:F4"/>
    <mergeCell ref="D61:E61"/>
    <mergeCell ref="D62:E62"/>
    <mergeCell ref="D64:E64"/>
    <mergeCell ref="A14:U14"/>
    <mergeCell ref="D67:O67"/>
    <mergeCell ref="D56:E56"/>
    <mergeCell ref="D57:E57"/>
    <mergeCell ref="D58:E58"/>
    <mergeCell ref="D59:E59"/>
    <mergeCell ref="M1:Q1"/>
    <mergeCell ref="M2:Q2"/>
    <mergeCell ref="M3:Q3"/>
    <mergeCell ref="M4:Q4"/>
    <mergeCell ref="B2:F2"/>
    <mergeCell ref="D55:E55"/>
    <mergeCell ref="D44:E44"/>
    <mergeCell ref="D45:E45"/>
    <mergeCell ref="D46:E46"/>
    <mergeCell ref="D35:E35"/>
    <mergeCell ref="D60:E60"/>
    <mergeCell ref="D50:E50"/>
    <mergeCell ref="D51:E51"/>
    <mergeCell ref="I27:L27"/>
    <mergeCell ref="I34:L34"/>
    <mergeCell ref="I53:L53"/>
    <mergeCell ref="D54:E54"/>
    <mergeCell ref="D41:E41"/>
    <mergeCell ref="D42:E42"/>
    <mergeCell ref="D43:E43"/>
    <mergeCell ref="D38:E38"/>
    <mergeCell ref="D39:E39"/>
    <mergeCell ref="D40:E40"/>
    <mergeCell ref="D17:E17"/>
    <mergeCell ref="D18:E18"/>
    <mergeCell ref="D28:E28"/>
    <mergeCell ref="A26:X26"/>
    <mergeCell ref="U10:U12"/>
    <mergeCell ref="O11:T11"/>
    <mergeCell ref="D36:E36"/>
    <mergeCell ref="D37:E37"/>
    <mergeCell ref="J11:J12"/>
    <mergeCell ref="G10:G12"/>
    <mergeCell ref="A47:X47"/>
    <mergeCell ref="A48:X48"/>
    <mergeCell ref="N11:N12"/>
    <mergeCell ref="D10:E12"/>
    <mergeCell ref="D13:E13"/>
    <mergeCell ref="L10:L12"/>
    <mergeCell ref="F10:F12"/>
    <mergeCell ref="A25:X25"/>
    <mergeCell ref="A10:A12"/>
    <mergeCell ref="M10:M12"/>
    <mergeCell ref="A6:R6"/>
    <mergeCell ref="C10:C12"/>
    <mergeCell ref="J10:K10"/>
    <mergeCell ref="H10:H12"/>
    <mergeCell ref="B10:B12"/>
    <mergeCell ref="I10:I12"/>
    <mergeCell ref="A7:S7"/>
    <mergeCell ref="A8:S8"/>
    <mergeCell ref="K11:K12"/>
    <mergeCell ref="N10:T10"/>
  </mergeCells>
  <printOptions/>
  <pageMargins left="0.5118110236220472" right="0.31496062992125984" top="0.4330708661417323" bottom="0.5905511811023623" header="0.5118110236220472" footer="0.5118110236220472"/>
  <pageSetup fitToHeight="3" horizontalDpi="600" verticalDpi="600" orientation="landscape" paperSize="9" scale="81" r:id="rId1"/>
  <rowBreaks count="2" manualBreakCount="2">
    <brk id="25" max="20" man="1"/>
    <brk id="47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K22"/>
  <sheetViews>
    <sheetView view="pageLayout" workbookViewId="0" topLeftCell="A5">
      <selection activeCell="I5" sqref="I5"/>
    </sheetView>
  </sheetViews>
  <sheetFormatPr defaultColWidth="9.140625" defaultRowHeight="12.75"/>
  <cols>
    <col min="6" max="6" width="21.140625" style="0" customWidth="1"/>
    <col min="8" max="8" width="18.00390625" style="0" customWidth="1"/>
    <col min="11" max="11" width="13.57421875" style="0" customWidth="1"/>
  </cols>
  <sheetData>
    <row r="1" spans="1:11" ht="18">
      <c r="A1" s="1" t="s">
        <v>0</v>
      </c>
      <c r="B1" s="1"/>
      <c r="C1" s="1" t="s">
        <v>1</v>
      </c>
      <c r="D1" s="1"/>
      <c r="E1" s="1"/>
      <c r="F1" s="1"/>
      <c r="G1" s="1" t="s">
        <v>2</v>
      </c>
      <c r="H1" s="1"/>
      <c r="I1" s="190">
        <f>ПДКАМ1!E22</f>
        <v>9</v>
      </c>
      <c r="J1" s="1" t="s">
        <v>63</v>
      </c>
      <c r="K1" s="3">
        <v>1</v>
      </c>
    </row>
    <row r="2" spans="1:11" ht="18">
      <c r="A2" s="1"/>
      <c r="B2" s="1"/>
      <c r="C2" s="1"/>
      <c r="D2" s="1"/>
      <c r="E2" s="1"/>
      <c r="F2" s="1"/>
      <c r="G2" s="1"/>
      <c r="I2" s="50"/>
      <c r="J2" s="1"/>
      <c r="K2" s="3"/>
    </row>
    <row r="3" spans="1:9" ht="18">
      <c r="A3" s="1"/>
      <c r="B3" s="1"/>
      <c r="C3" s="1"/>
      <c r="D3" s="1"/>
      <c r="E3" s="1"/>
      <c r="F3" s="1"/>
      <c r="I3" s="191"/>
    </row>
    <row r="4" spans="1:11" ht="18">
      <c r="A4" s="1"/>
      <c r="B4" s="1"/>
      <c r="C4" s="1"/>
      <c r="D4" s="1"/>
      <c r="E4" s="1"/>
      <c r="F4" s="1"/>
      <c r="G4" s="1"/>
      <c r="H4" s="1"/>
      <c r="I4" s="190"/>
      <c r="J4" s="1"/>
      <c r="K4" s="4"/>
    </row>
    <row r="5" spans="1:11" ht="18">
      <c r="A5" s="1"/>
      <c r="B5" s="1"/>
      <c r="C5" s="1" t="s">
        <v>3</v>
      </c>
      <c r="D5" s="1"/>
      <c r="E5" s="1"/>
      <c r="F5" s="1"/>
      <c r="G5" s="1" t="s">
        <v>4</v>
      </c>
      <c r="H5" s="1"/>
      <c r="I5" s="190">
        <v>9</v>
      </c>
      <c r="J5" s="1" t="s">
        <v>63</v>
      </c>
      <c r="K5" s="59">
        <v>1</v>
      </c>
    </row>
    <row r="6" spans="1:11" ht="18">
      <c r="A6" s="1"/>
      <c r="B6" s="1"/>
      <c r="C6" s="1"/>
      <c r="D6" s="1"/>
      <c r="E6" s="1"/>
      <c r="F6" s="1"/>
      <c r="I6" s="41"/>
      <c r="J6" s="1"/>
      <c r="K6" s="59"/>
    </row>
    <row r="7" spans="1:11" ht="18">
      <c r="A7" s="1"/>
      <c r="B7" s="1"/>
      <c r="C7" s="1"/>
      <c r="D7" s="1"/>
      <c r="E7" s="1"/>
      <c r="F7" s="1"/>
      <c r="G7" s="1"/>
      <c r="H7" s="1"/>
      <c r="I7" s="44"/>
      <c r="J7" s="1"/>
      <c r="K7" s="59"/>
    </row>
    <row r="8" spans="1:11" ht="18">
      <c r="A8" s="1"/>
      <c r="B8" s="1"/>
      <c r="C8" s="1"/>
      <c r="D8" s="1"/>
      <c r="E8" s="1"/>
      <c r="F8" s="1"/>
      <c r="G8" s="1"/>
      <c r="H8" s="1"/>
      <c r="I8" s="44"/>
      <c r="J8" s="1"/>
      <c r="K8" s="4"/>
    </row>
    <row r="9" spans="1:11" ht="18">
      <c r="A9" s="1"/>
      <c r="B9" s="1"/>
      <c r="C9" s="1" t="s">
        <v>5</v>
      </c>
      <c r="D9" s="1"/>
      <c r="E9" s="1"/>
      <c r="F9" s="1"/>
      <c r="G9" s="1" t="s">
        <v>70</v>
      </c>
      <c r="H9" s="1"/>
      <c r="I9" s="190">
        <v>9</v>
      </c>
      <c r="J9" s="1" t="s">
        <v>63</v>
      </c>
      <c r="K9" s="3">
        <v>1</v>
      </c>
    </row>
    <row r="10" spans="1:11" ht="18">
      <c r="A10" s="1"/>
      <c r="B10" s="1"/>
      <c r="C10" s="1"/>
      <c r="D10" s="1"/>
      <c r="E10" s="1"/>
      <c r="F10" s="1"/>
      <c r="G10" s="1"/>
      <c r="H10" s="1"/>
      <c r="I10" s="190"/>
      <c r="J10" s="1"/>
      <c r="K10" s="4"/>
    </row>
    <row r="11" spans="1:11" ht="18">
      <c r="A11" s="1"/>
      <c r="B11" s="1"/>
      <c r="C11" s="1" t="s">
        <v>6</v>
      </c>
      <c r="D11" s="1"/>
      <c r="E11" s="1"/>
      <c r="F11" s="1"/>
      <c r="G11" s="1" t="s">
        <v>7</v>
      </c>
      <c r="H11" s="1"/>
      <c r="I11" s="190">
        <v>9</v>
      </c>
      <c r="J11" s="1" t="s">
        <v>63</v>
      </c>
      <c r="K11" s="3">
        <v>1</v>
      </c>
    </row>
    <row r="12" spans="1:11" ht="18">
      <c r="A12" s="1"/>
      <c r="B12" s="1"/>
      <c r="C12" s="1"/>
      <c r="D12" s="1"/>
      <c r="E12" s="1"/>
      <c r="F12" s="1"/>
      <c r="G12" s="1"/>
      <c r="H12" s="1"/>
      <c r="I12" s="44"/>
      <c r="J12" s="1"/>
      <c r="K12" s="4"/>
    </row>
    <row r="13" spans="1:11" ht="18">
      <c r="A13" s="1"/>
      <c r="B13" s="1"/>
      <c r="C13" s="1" t="s">
        <v>8</v>
      </c>
      <c r="D13" s="1"/>
      <c r="E13" s="1"/>
      <c r="F13" s="1"/>
      <c r="G13" s="1" t="s">
        <v>9</v>
      </c>
      <c r="H13" s="1"/>
      <c r="I13" s="190">
        <v>9</v>
      </c>
      <c r="J13" s="1" t="s">
        <v>63</v>
      </c>
      <c r="K13" s="3">
        <v>1</v>
      </c>
    </row>
    <row r="18" spans="1:11" ht="18">
      <c r="A18" s="300" t="s">
        <v>122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</row>
    <row r="19" spans="1:11" ht="18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">
      <c r="A20" s="300" t="s">
        <v>66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</row>
    <row r="21" spans="1:1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9" ht="18">
      <c r="A22" s="5"/>
      <c r="B22" s="5"/>
      <c r="C22" s="5"/>
      <c r="D22" s="5"/>
      <c r="E22" s="5"/>
      <c r="F22" s="5"/>
      <c r="G22" s="5"/>
      <c r="H22" s="5"/>
      <c r="I22" s="5"/>
    </row>
    <row r="26" ht="12.75" hidden="1"/>
  </sheetData>
  <sheetProtection selectLockedCells="1" selectUnlockedCells="1"/>
  <mergeCells count="2">
    <mergeCell ref="A18:K18"/>
    <mergeCell ref="A20:K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4">
      <selection activeCell="M21" sqref="M21"/>
    </sheetView>
  </sheetViews>
  <sheetFormatPr defaultColWidth="9.140625" defaultRowHeight="12.75"/>
  <cols>
    <col min="6" max="6" width="19.57421875" style="0" customWidth="1"/>
    <col min="8" max="8" width="21.00390625" style="0" customWidth="1"/>
    <col min="10" max="10" width="3.7109375" style="0" customWidth="1"/>
    <col min="11" max="11" width="14.7109375" style="0" customWidth="1"/>
  </cols>
  <sheetData>
    <row r="2" spans="1:11" ht="18">
      <c r="A2" s="1" t="s">
        <v>0</v>
      </c>
      <c r="B2" s="1"/>
      <c r="C2" s="1" t="s">
        <v>1</v>
      </c>
      <c r="D2" s="1"/>
      <c r="E2" s="1"/>
      <c r="F2" s="1"/>
      <c r="G2" s="1" t="s">
        <v>35</v>
      </c>
      <c r="H2" s="1"/>
      <c r="I2" s="43">
        <f>БЕРЛ2!I1+ЛАГ2!I6</f>
        <v>14.399999999999999</v>
      </c>
      <c r="J2" s="1" t="s">
        <v>63</v>
      </c>
      <c r="K2" s="3">
        <f>I2*K$14/I$14</f>
        <v>0.43373493975903604</v>
      </c>
    </row>
    <row r="3" spans="1:11" ht="18">
      <c r="A3" s="1"/>
      <c r="B3" s="1"/>
      <c r="C3" s="1"/>
      <c r="D3" s="1"/>
      <c r="E3" s="1"/>
      <c r="F3" s="1"/>
      <c r="G3" s="1" t="s">
        <v>118</v>
      </c>
      <c r="H3" s="1"/>
      <c r="I3" s="43">
        <f>ЛАГ2!I7</f>
        <v>1</v>
      </c>
      <c r="J3" s="1"/>
      <c r="K3" s="3"/>
    </row>
    <row r="4" spans="1:11" ht="18">
      <c r="A4" s="1"/>
      <c r="B4" s="1"/>
      <c r="C4" s="1"/>
      <c r="D4" s="1"/>
      <c r="E4" s="1"/>
      <c r="F4" s="1"/>
      <c r="G4" s="1" t="s">
        <v>2</v>
      </c>
      <c r="H4" s="1"/>
      <c r="I4" s="43">
        <f>БЕРЛ2!I2+ЗАБ2!I3+ЛАГ2!I4+ПДКАМ2!I1</f>
        <v>16.6</v>
      </c>
      <c r="J4" s="1" t="s">
        <v>63</v>
      </c>
      <c r="K4" s="3">
        <f>I4*K$14/I$14</f>
        <v>0.5</v>
      </c>
    </row>
    <row r="5" spans="1:11" ht="18">
      <c r="A5" s="1"/>
      <c r="B5" s="1"/>
      <c r="C5" s="1"/>
      <c r="D5" s="1"/>
      <c r="E5" s="1"/>
      <c r="F5" s="1"/>
      <c r="G5" s="1" t="s">
        <v>50</v>
      </c>
      <c r="H5" s="1"/>
      <c r="I5" s="43">
        <f>ЗАБ2!I4+ЛАГ2!I5</f>
        <v>1.2</v>
      </c>
      <c r="J5" s="1" t="s">
        <v>63</v>
      </c>
      <c r="K5" s="3">
        <f>I5*K$14/I$14</f>
        <v>0.03614457831325301</v>
      </c>
    </row>
    <row r="6" spans="1:11" ht="18">
      <c r="A6" s="1"/>
      <c r="B6" s="1"/>
      <c r="C6" s="1"/>
      <c r="D6" s="1"/>
      <c r="E6" s="1"/>
      <c r="F6" s="1"/>
      <c r="G6" s="1"/>
      <c r="H6" s="1"/>
      <c r="I6" s="43"/>
      <c r="J6" s="1"/>
      <c r="K6" s="3"/>
    </row>
    <row r="7" spans="1:11" ht="18">
      <c r="A7" s="1"/>
      <c r="B7" s="1"/>
      <c r="C7" s="1" t="s">
        <v>3</v>
      </c>
      <c r="D7" s="1"/>
      <c r="E7" s="1"/>
      <c r="F7" s="1"/>
      <c r="G7" s="1" t="s">
        <v>38</v>
      </c>
      <c r="H7" s="2"/>
      <c r="I7" s="44">
        <f>4.6+3.4</f>
        <v>8</v>
      </c>
      <c r="J7" s="1" t="s">
        <v>63</v>
      </c>
      <c r="K7" s="3">
        <f>I7*K$14/I$14</f>
        <v>0.24096385542168672</v>
      </c>
    </row>
    <row r="8" spans="1:11" ht="18">
      <c r="A8" s="1"/>
      <c r="B8" s="1"/>
      <c r="C8" s="1"/>
      <c r="D8" s="1"/>
      <c r="E8" s="1"/>
      <c r="F8" s="1"/>
      <c r="G8" s="1" t="s">
        <v>57</v>
      </c>
      <c r="H8" s="44"/>
      <c r="I8" s="44">
        <v>1</v>
      </c>
      <c r="J8" s="1"/>
      <c r="K8" s="3"/>
    </row>
    <row r="9" spans="1:11" ht="18">
      <c r="A9" s="1"/>
      <c r="B9" s="1"/>
      <c r="C9" s="1"/>
      <c r="D9" s="1"/>
      <c r="E9" s="1"/>
      <c r="F9" s="1"/>
      <c r="G9" s="1" t="s">
        <v>39</v>
      </c>
      <c r="H9" s="2"/>
      <c r="I9" s="44">
        <f>3.7+2.6+8.7</f>
        <v>15</v>
      </c>
      <c r="J9" s="1" t="s">
        <v>63</v>
      </c>
      <c r="K9" s="3">
        <f>I9*K$14/I$14</f>
        <v>0.4518072289156626</v>
      </c>
    </row>
    <row r="10" spans="1:11" ht="18">
      <c r="A10" s="1"/>
      <c r="B10" s="1"/>
      <c r="C10" s="1"/>
      <c r="D10" s="1"/>
      <c r="E10" s="1"/>
      <c r="F10" s="1"/>
      <c r="G10" s="1" t="s">
        <v>48</v>
      </c>
      <c r="H10" s="1"/>
      <c r="I10" s="190">
        <v>0.2</v>
      </c>
      <c r="J10" s="1" t="s">
        <v>63</v>
      </c>
      <c r="K10" s="3">
        <f>I10*K$14/I$14</f>
        <v>0.006024096385542168</v>
      </c>
    </row>
    <row r="11" spans="1:11" ht="18">
      <c r="A11" s="1"/>
      <c r="B11" s="1"/>
      <c r="C11" s="1"/>
      <c r="D11" s="1"/>
      <c r="E11" s="1"/>
      <c r="F11" s="1"/>
      <c r="G11" s="1" t="s">
        <v>4</v>
      </c>
      <c r="H11" s="1"/>
      <c r="I11" s="190">
        <v>9</v>
      </c>
      <c r="J11" s="1" t="s">
        <v>63</v>
      </c>
      <c r="K11" s="3">
        <f>I11*K$14/I$14</f>
        <v>0.2710843373493976</v>
      </c>
    </row>
    <row r="12" spans="1:11" ht="18">
      <c r="A12" s="1"/>
      <c r="B12" s="1"/>
      <c r="C12" s="1"/>
      <c r="D12" s="1"/>
      <c r="E12" s="1"/>
      <c r="F12" s="1"/>
      <c r="G12" s="1"/>
      <c r="H12" s="1"/>
      <c r="I12" s="43"/>
      <c r="J12" s="1"/>
      <c r="K12" s="3"/>
    </row>
    <row r="13" spans="9:11" ht="12.75">
      <c r="I13" s="30"/>
      <c r="K13" s="45"/>
    </row>
    <row r="14" spans="1:11" ht="18">
      <c r="A14" s="1"/>
      <c r="B14" s="1"/>
      <c r="C14" s="1" t="s">
        <v>5</v>
      </c>
      <c r="D14" s="1"/>
      <c r="E14" s="1"/>
      <c r="F14" s="1"/>
      <c r="G14" s="1" t="s">
        <v>36</v>
      </c>
      <c r="H14" s="1"/>
      <c r="I14" s="43">
        <v>33.2</v>
      </c>
      <c r="J14" s="1" t="s">
        <v>63</v>
      </c>
      <c r="K14" s="24">
        <v>1</v>
      </c>
    </row>
    <row r="15" spans="1:11" ht="18">
      <c r="A15" s="1"/>
      <c r="B15" s="1"/>
      <c r="C15" s="1"/>
      <c r="D15" s="1"/>
      <c r="E15" s="1"/>
      <c r="F15" s="1"/>
      <c r="G15" s="1"/>
      <c r="H15" s="1"/>
      <c r="I15" s="43"/>
      <c r="J15" s="1"/>
      <c r="K15" s="24"/>
    </row>
    <row r="16" spans="1:11" ht="18">
      <c r="A16" s="1"/>
      <c r="B16" s="1"/>
      <c r="C16" s="1" t="s">
        <v>6</v>
      </c>
      <c r="D16" s="1"/>
      <c r="E16" s="1"/>
      <c r="F16" s="1"/>
      <c r="G16" s="1" t="s">
        <v>7</v>
      </c>
      <c r="H16" s="1"/>
      <c r="I16" s="43">
        <v>33.2</v>
      </c>
      <c r="J16" s="1" t="s">
        <v>63</v>
      </c>
      <c r="K16" s="3">
        <v>1</v>
      </c>
    </row>
    <row r="17" spans="1:11" ht="18">
      <c r="A17" s="1"/>
      <c r="B17" s="1"/>
      <c r="C17" s="1"/>
      <c r="D17" s="1"/>
      <c r="E17" s="1"/>
      <c r="F17" s="1"/>
      <c r="G17" s="1"/>
      <c r="H17" s="1"/>
      <c r="I17" s="43"/>
      <c r="J17" s="1"/>
      <c r="K17" s="3"/>
    </row>
    <row r="18" spans="1:11" ht="18">
      <c r="A18" s="1"/>
      <c r="B18" s="1"/>
      <c r="C18" s="1" t="s">
        <v>8</v>
      </c>
      <c r="D18" s="1"/>
      <c r="E18" s="1"/>
      <c r="F18" s="1"/>
      <c r="G18" s="1" t="s">
        <v>9</v>
      </c>
      <c r="H18" s="1"/>
      <c r="I18" s="43">
        <v>33.2</v>
      </c>
      <c r="J18" s="1" t="s">
        <v>63</v>
      </c>
      <c r="K18" s="3">
        <v>1</v>
      </c>
    </row>
    <row r="19" ht="12.75">
      <c r="I19" s="30"/>
    </row>
    <row r="20" ht="12.75">
      <c r="I20" s="30"/>
    </row>
    <row r="21" spans="1:11" ht="18">
      <c r="A21" s="300" t="s">
        <v>134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</row>
    <row r="22" spans="1:11" ht="18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8">
      <c r="A23" s="5"/>
      <c r="B23" s="5"/>
      <c r="C23" s="5" t="s">
        <v>61</v>
      </c>
      <c r="D23" s="5"/>
      <c r="E23" s="5"/>
      <c r="F23" s="5"/>
      <c r="G23" s="5"/>
      <c r="H23" s="5" t="s">
        <v>65</v>
      </c>
      <c r="I23" s="5"/>
      <c r="J23" s="5"/>
      <c r="K23" s="5"/>
    </row>
    <row r="24" spans="1:11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sheetProtection selectLockedCells="1" selectUnlockedCells="1"/>
  <mergeCells count="1">
    <mergeCell ref="A21:K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T26"/>
  <sheetViews>
    <sheetView zoomScaleSheetLayoutView="100" zoomScalePageLayoutView="0" workbookViewId="0" topLeftCell="A1">
      <selection activeCell="A7" sqref="A7:S7"/>
    </sheetView>
  </sheetViews>
  <sheetFormatPr defaultColWidth="9.140625" defaultRowHeight="12.75"/>
  <cols>
    <col min="1" max="1" width="25.57421875" style="0" customWidth="1"/>
    <col min="2" max="2" width="4.00390625" style="0" customWidth="1"/>
    <col min="3" max="3" width="5.00390625" style="0" customWidth="1"/>
    <col min="4" max="4" width="4.140625" style="127" customWidth="1"/>
    <col min="5" max="5" width="4.7109375" style="0" customWidth="1"/>
    <col min="6" max="6" width="5.57421875" style="0" customWidth="1"/>
    <col min="7" max="7" width="5.7109375" style="0" customWidth="1"/>
    <col min="8" max="8" width="5.8515625" style="0" customWidth="1"/>
    <col min="9" max="9" width="9.28125" style="0" customWidth="1"/>
    <col min="10" max="10" width="10.57421875" style="0" customWidth="1"/>
    <col min="11" max="11" width="10.28125" style="0" customWidth="1"/>
    <col min="12" max="12" width="9.7109375" style="0" customWidth="1"/>
    <col min="13" max="13" width="23.00390625" style="0" customWidth="1"/>
    <col min="14" max="14" width="6.8515625" style="0" customWidth="1"/>
    <col min="15" max="15" width="7.28125" style="0" customWidth="1"/>
    <col min="16" max="16" width="7.140625" style="0" customWidth="1"/>
    <col min="17" max="17" width="6.57421875" style="0" customWidth="1"/>
    <col min="18" max="18" width="7.28125" style="0" customWidth="1"/>
    <col min="19" max="19" width="9.28125" style="0" customWidth="1"/>
  </cols>
  <sheetData>
    <row r="1" spans="1:20" ht="15.75">
      <c r="A1" s="17"/>
      <c r="B1" s="18"/>
      <c r="C1" s="18"/>
      <c r="D1" s="124"/>
      <c r="E1" s="17"/>
      <c r="F1" s="18"/>
      <c r="G1" s="18"/>
      <c r="H1" s="18"/>
      <c r="I1" s="17"/>
      <c r="J1" s="17"/>
      <c r="K1" s="17"/>
      <c r="L1" s="290" t="s">
        <v>10</v>
      </c>
      <c r="M1" s="290"/>
      <c r="N1" s="290"/>
      <c r="O1" s="290"/>
      <c r="P1" s="290"/>
      <c r="Q1" s="151"/>
      <c r="R1" s="151"/>
      <c r="S1" s="151"/>
      <c r="T1" s="19"/>
    </row>
    <row r="2" spans="1:19" ht="36" customHeight="1">
      <c r="A2" s="20"/>
      <c r="B2" s="9"/>
      <c r="C2" s="9"/>
      <c r="D2" s="11"/>
      <c r="E2" s="8"/>
      <c r="F2" s="9"/>
      <c r="G2" s="9"/>
      <c r="H2" s="9"/>
      <c r="I2" s="8"/>
      <c r="J2" s="8"/>
      <c r="K2" s="8"/>
      <c r="L2" s="291" t="s">
        <v>86</v>
      </c>
      <c r="M2" s="291"/>
      <c r="N2" s="291"/>
      <c r="O2" s="291"/>
      <c r="P2" s="291"/>
      <c r="Q2" s="21"/>
      <c r="R2" s="21"/>
      <c r="S2" s="21"/>
    </row>
    <row r="3" spans="1:19" ht="15.75">
      <c r="A3" s="8"/>
      <c r="B3" s="9"/>
      <c r="C3" s="9"/>
      <c r="D3" s="11"/>
      <c r="E3" s="8"/>
      <c r="F3" s="9"/>
      <c r="G3" s="9"/>
      <c r="H3" s="8"/>
      <c r="I3" s="8"/>
      <c r="J3" s="8"/>
      <c r="K3" s="8"/>
      <c r="L3" s="290" t="s">
        <v>87</v>
      </c>
      <c r="M3" s="290"/>
      <c r="N3" s="290"/>
      <c r="O3" s="290"/>
      <c r="P3" s="290"/>
      <c r="Q3" s="21"/>
      <c r="R3" s="21"/>
      <c r="S3" s="21"/>
    </row>
    <row r="4" spans="1:19" ht="15.75">
      <c r="A4" s="20"/>
      <c r="B4" s="9"/>
      <c r="C4" s="8"/>
      <c r="D4" s="11"/>
      <c r="E4" s="9"/>
      <c r="F4" s="9"/>
      <c r="G4" s="11"/>
      <c r="H4" s="9"/>
      <c r="I4" s="8"/>
      <c r="J4" s="8"/>
      <c r="K4" s="8"/>
      <c r="L4" s="290" t="s">
        <v>88</v>
      </c>
      <c r="M4" s="290"/>
      <c r="N4" s="290"/>
      <c r="O4" s="290"/>
      <c r="P4" s="290"/>
      <c r="Q4" s="23"/>
      <c r="R4" s="23"/>
      <c r="S4" s="111"/>
    </row>
    <row r="5" spans="1:19" ht="15">
      <c r="A5" s="20"/>
      <c r="B5" s="9"/>
      <c r="C5" s="8"/>
      <c r="D5" s="11"/>
      <c r="E5" s="9"/>
      <c r="F5" s="9"/>
      <c r="G5" s="11"/>
      <c r="H5" s="9"/>
      <c r="I5" s="8"/>
      <c r="J5" s="8"/>
      <c r="K5" s="8"/>
      <c r="Q5" s="23"/>
      <c r="R5" s="23"/>
      <c r="S5" s="111"/>
    </row>
    <row r="6" spans="1:19" ht="18">
      <c r="A6" s="300" t="s">
        <v>11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15"/>
    </row>
    <row r="7" spans="1:19" ht="36.75" customHeight="1">
      <c r="A7" s="309" t="s">
        <v>105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ht="18.75" thickBot="1">
      <c r="A8" s="255" t="s">
        <v>52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15"/>
    </row>
    <row r="9" spans="1:19" ht="30" customHeight="1" thickBot="1">
      <c r="A9" s="301" t="s">
        <v>13</v>
      </c>
      <c r="B9" s="303" t="s">
        <v>14</v>
      </c>
      <c r="C9" s="303" t="s">
        <v>15</v>
      </c>
      <c r="D9" s="313" t="s">
        <v>16</v>
      </c>
      <c r="E9" s="314"/>
      <c r="F9" s="303" t="s">
        <v>17</v>
      </c>
      <c r="G9" s="303" t="s">
        <v>18</v>
      </c>
      <c r="H9" s="306" t="s">
        <v>19</v>
      </c>
      <c r="I9" s="303" t="s">
        <v>20</v>
      </c>
      <c r="J9" s="308" t="s">
        <v>53</v>
      </c>
      <c r="K9" s="308"/>
      <c r="L9" s="303" t="s">
        <v>22</v>
      </c>
      <c r="M9" s="303" t="s">
        <v>23</v>
      </c>
      <c r="N9" s="325" t="s">
        <v>54</v>
      </c>
      <c r="O9" s="325"/>
      <c r="P9" s="325"/>
      <c r="Q9" s="325"/>
      <c r="R9" s="325"/>
      <c r="S9" s="326"/>
    </row>
    <row r="10" spans="1:19" ht="40.5" customHeight="1" thickBot="1">
      <c r="A10" s="302"/>
      <c r="B10" s="304"/>
      <c r="C10" s="304"/>
      <c r="D10" s="315"/>
      <c r="E10" s="316"/>
      <c r="F10" s="304"/>
      <c r="G10" s="304"/>
      <c r="H10" s="307"/>
      <c r="I10" s="304"/>
      <c r="J10" s="305" t="s">
        <v>37</v>
      </c>
      <c r="K10" s="305" t="s">
        <v>27</v>
      </c>
      <c r="L10" s="304"/>
      <c r="M10" s="304"/>
      <c r="N10" s="305" t="s">
        <v>28</v>
      </c>
      <c r="O10" s="321" t="s">
        <v>55</v>
      </c>
      <c r="P10" s="321"/>
      <c r="Q10" s="321"/>
      <c r="R10" s="321"/>
      <c r="S10" s="322"/>
    </row>
    <row r="11" spans="1:19" ht="51" customHeight="1">
      <c r="A11" s="302"/>
      <c r="B11" s="304"/>
      <c r="C11" s="304"/>
      <c r="D11" s="317"/>
      <c r="E11" s="318"/>
      <c r="F11" s="304"/>
      <c r="G11" s="304"/>
      <c r="H11" s="307"/>
      <c r="I11" s="304"/>
      <c r="J11" s="304"/>
      <c r="K11" s="304"/>
      <c r="L11" s="304"/>
      <c r="M11" s="304"/>
      <c r="N11" s="305"/>
      <c r="O11" s="36" t="s">
        <v>30</v>
      </c>
      <c r="P11" s="52" t="s">
        <v>31</v>
      </c>
      <c r="Q11" s="52" t="s">
        <v>43</v>
      </c>
      <c r="R11" s="52" t="s">
        <v>102</v>
      </c>
      <c r="S11" s="142" t="s">
        <v>59</v>
      </c>
    </row>
    <row r="12" spans="1:19" ht="15.75" customHeight="1" thickBot="1">
      <c r="A12" s="143">
        <v>1</v>
      </c>
      <c r="B12" s="144">
        <v>2</v>
      </c>
      <c r="C12" s="144">
        <v>3</v>
      </c>
      <c r="D12" s="319">
        <v>4</v>
      </c>
      <c r="E12" s="320"/>
      <c r="F12" s="144">
        <v>5</v>
      </c>
      <c r="G12" s="144">
        <v>6</v>
      </c>
      <c r="H12" s="144">
        <v>7</v>
      </c>
      <c r="I12" s="144">
        <v>8</v>
      </c>
      <c r="J12" s="144">
        <v>9</v>
      </c>
      <c r="K12" s="144">
        <v>10</v>
      </c>
      <c r="L12" s="144">
        <v>11</v>
      </c>
      <c r="M12" s="145">
        <v>12</v>
      </c>
      <c r="N12" s="144">
        <v>13</v>
      </c>
      <c r="O12" s="144">
        <v>14</v>
      </c>
      <c r="P12" s="144">
        <v>15</v>
      </c>
      <c r="Q12" s="144">
        <v>16</v>
      </c>
      <c r="R12" s="144">
        <v>17</v>
      </c>
      <c r="S12" s="146">
        <v>20</v>
      </c>
    </row>
    <row r="13" spans="1:19" ht="24" customHeight="1">
      <c r="A13" s="310" t="s">
        <v>56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2"/>
    </row>
    <row r="14" spans="1:19" ht="25.5">
      <c r="A14" s="67"/>
      <c r="B14" s="62">
        <v>1</v>
      </c>
      <c r="C14" s="106">
        <v>9</v>
      </c>
      <c r="D14" s="125">
        <v>1.3</v>
      </c>
      <c r="E14" s="123" t="s">
        <v>95</v>
      </c>
      <c r="F14" s="107">
        <v>0.9</v>
      </c>
      <c r="G14" s="104" t="s">
        <v>30</v>
      </c>
      <c r="H14" s="104" t="s">
        <v>38</v>
      </c>
      <c r="I14" s="104" t="s">
        <v>77</v>
      </c>
      <c r="J14" s="105" t="s">
        <v>33</v>
      </c>
      <c r="K14" s="105" t="s">
        <v>9</v>
      </c>
      <c r="L14" s="104" t="s">
        <v>72</v>
      </c>
      <c r="M14" s="104" t="s">
        <v>90</v>
      </c>
      <c r="N14" s="63">
        <f>SUM(O14:S14)</f>
        <v>6.4</v>
      </c>
      <c r="O14" s="104">
        <v>4.5</v>
      </c>
      <c r="P14" s="122">
        <v>1.9</v>
      </c>
      <c r="Q14" s="64"/>
      <c r="R14" s="65"/>
      <c r="S14" s="130"/>
    </row>
    <row r="15" spans="1:19" ht="25.5">
      <c r="A15" s="67"/>
      <c r="B15" s="62">
        <v>2</v>
      </c>
      <c r="C15" s="106">
        <v>52</v>
      </c>
      <c r="D15" s="125">
        <v>12.1</v>
      </c>
      <c r="E15" s="123" t="s">
        <v>96</v>
      </c>
      <c r="F15" s="107">
        <v>1</v>
      </c>
      <c r="G15" s="104" t="s">
        <v>30</v>
      </c>
      <c r="H15" s="104" t="s">
        <v>39</v>
      </c>
      <c r="I15" s="104" t="s">
        <v>77</v>
      </c>
      <c r="J15" s="105" t="s">
        <v>33</v>
      </c>
      <c r="K15" s="105" t="s">
        <v>9</v>
      </c>
      <c r="L15" s="104" t="s">
        <v>91</v>
      </c>
      <c r="M15" s="104" t="s">
        <v>90</v>
      </c>
      <c r="N15" s="63">
        <f aca="true" t="shared" si="0" ref="N15:N22">SUM(O15:S15)</f>
        <v>7.1</v>
      </c>
      <c r="O15" s="104">
        <v>5</v>
      </c>
      <c r="P15" s="104">
        <v>2.1</v>
      </c>
      <c r="Q15" s="64"/>
      <c r="R15" s="65"/>
      <c r="S15" s="130"/>
    </row>
    <row r="16" spans="1:19" ht="25.5">
      <c r="A16" s="67"/>
      <c r="B16" s="62">
        <v>3</v>
      </c>
      <c r="C16" s="106">
        <v>58</v>
      </c>
      <c r="D16" s="283">
        <v>3.1</v>
      </c>
      <c r="E16" s="284"/>
      <c r="F16" s="107">
        <v>1</v>
      </c>
      <c r="G16" s="104" t="s">
        <v>31</v>
      </c>
      <c r="H16" s="104" t="s">
        <v>39</v>
      </c>
      <c r="I16" s="104" t="s">
        <v>77</v>
      </c>
      <c r="J16" s="105" t="s">
        <v>33</v>
      </c>
      <c r="K16" s="105" t="s">
        <v>9</v>
      </c>
      <c r="L16" s="105" t="s">
        <v>92</v>
      </c>
      <c r="M16" s="104" t="s">
        <v>93</v>
      </c>
      <c r="N16" s="63">
        <f t="shared" si="0"/>
        <v>4.9</v>
      </c>
      <c r="O16" s="104"/>
      <c r="P16" s="104">
        <v>3.3</v>
      </c>
      <c r="Q16" s="26">
        <v>1.6</v>
      </c>
      <c r="R16" s="65"/>
      <c r="S16" s="130"/>
    </row>
    <row r="17" spans="1:19" ht="25.5">
      <c r="A17" s="67"/>
      <c r="B17" s="62">
        <v>4</v>
      </c>
      <c r="C17" s="106">
        <v>58</v>
      </c>
      <c r="D17" s="283">
        <v>3.2</v>
      </c>
      <c r="E17" s="284"/>
      <c r="F17" s="107">
        <v>1</v>
      </c>
      <c r="G17" s="104" t="s">
        <v>31</v>
      </c>
      <c r="H17" s="104" t="s">
        <v>39</v>
      </c>
      <c r="I17" s="104" t="s">
        <v>77</v>
      </c>
      <c r="J17" s="105" t="s">
        <v>33</v>
      </c>
      <c r="K17" s="105" t="s">
        <v>9</v>
      </c>
      <c r="L17" s="104" t="s">
        <v>72</v>
      </c>
      <c r="M17" s="104" t="s">
        <v>64</v>
      </c>
      <c r="N17" s="63">
        <f t="shared" si="0"/>
        <v>7.1</v>
      </c>
      <c r="O17" s="104"/>
      <c r="P17" s="104">
        <v>7.1</v>
      </c>
      <c r="Q17" s="64"/>
      <c r="R17" s="65"/>
      <c r="S17" s="130"/>
    </row>
    <row r="18" spans="1:19" ht="25.5">
      <c r="A18" s="67"/>
      <c r="B18" s="62">
        <v>5</v>
      </c>
      <c r="C18" s="106">
        <v>66</v>
      </c>
      <c r="D18" s="125">
        <v>19.2</v>
      </c>
      <c r="E18" s="123" t="s">
        <v>97</v>
      </c>
      <c r="F18" s="107">
        <v>1</v>
      </c>
      <c r="G18" s="104" t="s">
        <v>30</v>
      </c>
      <c r="H18" s="104" t="s">
        <v>38</v>
      </c>
      <c r="I18" s="104" t="s">
        <v>77</v>
      </c>
      <c r="J18" s="105" t="s">
        <v>33</v>
      </c>
      <c r="K18" s="105" t="s">
        <v>9</v>
      </c>
      <c r="L18" s="104" t="s">
        <v>72</v>
      </c>
      <c r="M18" s="104" t="s">
        <v>90</v>
      </c>
      <c r="N18" s="63">
        <f t="shared" si="0"/>
        <v>6.4</v>
      </c>
      <c r="O18" s="104">
        <v>4.5</v>
      </c>
      <c r="P18" s="122">
        <v>1.9</v>
      </c>
      <c r="Q18" s="64"/>
      <c r="R18" s="65"/>
      <c r="S18" s="130"/>
    </row>
    <row r="19" spans="1:19" ht="25.5">
      <c r="A19" s="67"/>
      <c r="B19" s="62">
        <v>6</v>
      </c>
      <c r="C19" s="106">
        <v>66</v>
      </c>
      <c r="D19" s="110">
        <v>26.1</v>
      </c>
      <c r="E19" s="109" t="s">
        <v>98</v>
      </c>
      <c r="F19" s="107">
        <v>1</v>
      </c>
      <c r="G19" s="104" t="s">
        <v>30</v>
      </c>
      <c r="H19" s="104" t="s">
        <v>38</v>
      </c>
      <c r="I19" s="104" t="s">
        <v>77</v>
      </c>
      <c r="J19" s="105" t="s">
        <v>33</v>
      </c>
      <c r="K19" s="105" t="s">
        <v>9</v>
      </c>
      <c r="L19" s="104" t="s">
        <v>72</v>
      </c>
      <c r="M19" s="104" t="s">
        <v>90</v>
      </c>
      <c r="N19" s="63">
        <f t="shared" si="0"/>
        <v>6.4</v>
      </c>
      <c r="O19" s="104">
        <v>4.5</v>
      </c>
      <c r="P19" s="122">
        <v>1.9</v>
      </c>
      <c r="Q19" s="64"/>
      <c r="R19" s="65"/>
      <c r="S19" s="130"/>
    </row>
    <row r="20" spans="1:19" ht="25.5">
      <c r="A20" s="67"/>
      <c r="B20" s="62">
        <v>7</v>
      </c>
      <c r="C20" s="106">
        <v>67</v>
      </c>
      <c r="D20" s="126">
        <v>9.8</v>
      </c>
      <c r="E20" s="108" t="s">
        <v>99</v>
      </c>
      <c r="F20" s="107">
        <v>0.7</v>
      </c>
      <c r="G20" s="104" t="s">
        <v>30</v>
      </c>
      <c r="H20" s="104" t="s">
        <v>38</v>
      </c>
      <c r="I20" s="104" t="s">
        <v>77</v>
      </c>
      <c r="J20" s="105" t="s">
        <v>33</v>
      </c>
      <c r="K20" s="105" t="s">
        <v>9</v>
      </c>
      <c r="L20" s="104" t="s">
        <v>94</v>
      </c>
      <c r="M20" s="104" t="s">
        <v>90</v>
      </c>
      <c r="N20" s="63">
        <f t="shared" si="0"/>
        <v>7</v>
      </c>
      <c r="O20" s="104">
        <v>4.9</v>
      </c>
      <c r="P20" s="122">
        <v>2.1</v>
      </c>
      <c r="Q20" s="64"/>
      <c r="R20" s="65"/>
      <c r="S20" s="130"/>
    </row>
    <row r="21" spans="1:19" ht="25.5">
      <c r="A21" s="67"/>
      <c r="B21" s="62">
        <v>8</v>
      </c>
      <c r="C21" s="106">
        <v>88</v>
      </c>
      <c r="D21" s="126">
        <v>15.1</v>
      </c>
      <c r="E21" s="108" t="s">
        <v>100</v>
      </c>
      <c r="F21" s="107">
        <v>1</v>
      </c>
      <c r="G21" s="104" t="s">
        <v>30</v>
      </c>
      <c r="H21" s="104" t="s">
        <v>38</v>
      </c>
      <c r="I21" s="104" t="s">
        <v>77</v>
      </c>
      <c r="J21" s="105" t="s">
        <v>33</v>
      </c>
      <c r="K21" s="105" t="s">
        <v>9</v>
      </c>
      <c r="L21" s="104" t="s">
        <v>72</v>
      </c>
      <c r="M21" s="104" t="s">
        <v>90</v>
      </c>
      <c r="N21" s="63">
        <f t="shared" si="0"/>
        <v>6.4</v>
      </c>
      <c r="O21" s="104">
        <v>4.5</v>
      </c>
      <c r="P21" s="122">
        <v>1.9</v>
      </c>
      <c r="Q21" s="64"/>
      <c r="R21" s="65"/>
      <c r="S21" s="130"/>
    </row>
    <row r="22" spans="1:19" ht="26.25" thickBot="1">
      <c r="A22" s="131"/>
      <c r="B22" s="93">
        <v>9</v>
      </c>
      <c r="C22" s="132">
        <v>95</v>
      </c>
      <c r="D22" s="133">
        <v>4.2</v>
      </c>
      <c r="E22" s="134" t="s">
        <v>101</v>
      </c>
      <c r="F22" s="135">
        <v>0.7</v>
      </c>
      <c r="G22" s="136" t="s">
        <v>30</v>
      </c>
      <c r="H22" s="136" t="s">
        <v>39</v>
      </c>
      <c r="I22" s="136" t="s">
        <v>77</v>
      </c>
      <c r="J22" s="137" t="s">
        <v>33</v>
      </c>
      <c r="K22" s="137" t="s">
        <v>9</v>
      </c>
      <c r="L22" s="136" t="s">
        <v>72</v>
      </c>
      <c r="M22" s="136" t="s">
        <v>90</v>
      </c>
      <c r="N22" s="138">
        <f t="shared" si="0"/>
        <v>5</v>
      </c>
      <c r="O22" s="136">
        <v>3.5</v>
      </c>
      <c r="P22" s="136">
        <v>1.5</v>
      </c>
      <c r="Q22" s="139"/>
      <c r="R22" s="140"/>
      <c r="S22" s="141"/>
    </row>
    <row r="23" spans="1:19" ht="25.5" customHeight="1" thickBot="1">
      <c r="A23" s="128"/>
      <c r="B23" s="323" t="s">
        <v>34</v>
      </c>
      <c r="C23" s="323"/>
      <c r="D23" s="323"/>
      <c r="E23" s="323"/>
      <c r="F23" s="80">
        <f>SUM(F14:F22)</f>
        <v>8.3</v>
      </c>
      <c r="G23" s="80"/>
      <c r="H23" s="80"/>
      <c r="I23" s="80"/>
      <c r="J23" s="80"/>
      <c r="K23" s="80"/>
      <c r="L23" s="80"/>
      <c r="M23" s="80"/>
      <c r="N23" s="80">
        <f aca="true" t="shared" si="1" ref="N23:S23">SUM(N22:N22)</f>
        <v>5</v>
      </c>
      <c r="O23" s="80">
        <f t="shared" si="1"/>
        <v>3.5</v>
      </c>
      <c r="P23" s="80">
        <f t="shared" si="1"/>
        <v>1.5</v>
      </c>
      <c r="Q23" s="80">
        <f t="shared" si="1"/>
        <v>0</v>
      </c>
      <c r="R23" s="80">
        <f t="shared" si="1"/>
        <v>0</v>
      </c>
      <c r="S23" s="129">
        <f t="shared" si="1"/>
        <v>0</v>
      </c>
    </row>
    <row r="24" ht="7.5" customHeight="1"/>
    <row r="25" spans="4:19" s="147" customFormat="1" ht="27" customHeight="1">
      <c r="D25" s="148"/>
      <c r="F25" s="324" t="s">
        <v>103</v>
      </c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S25" s="150"/>
    </row>
    <row r="26" spans="6:17" ht="12.75">
      <c r="F26" s="299" t="s">
        <v>104</v>
      </c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</row>
    <row r="27" ht="15.7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 selectLockedCells="1" selectUnlockedCells="1"/>
  <mergeCells count="30">
    <mergeCell ref="L1:P1"/>
    <mergeCell ref="L2:P2"/>
    <mergeCell ref="L3:P3"/>
    <mergeCell ref="L4:P4"/>
    <mergeCell ref="B23:E23"/>
    <mergeCell ref="F25:Q25"/>
    <mergeCell ref="K10:K11"/>
    <mergeCell ref="M9:M11"/>
    <mergeCell ref="C9:C11"/>
    <mergeCell ref="N9:S9"/>
    <mergeCell ref="F26:Q26"/>
    <mergeCell ref="A7:S7"/>
    <mergeCell ref="J10:J11"/>
    <mergeCell ref="A13:S13"/>
    <mergeCell ref="D9:E11"/>
    <mergeCell ref="D12:E12"/>
    <mergeCell ref="D16:E16"/>
    <mergeCell ref="D17:E17"/>
    <mergeCell ref="B9:B11"/>
    <mergeCell ref="O10:S10"/>
    <mergeCell ref="A6:R6"/>
    <mergeCell ref="A8:R8"/>
    <mergeCell ref="A9:A11"/>
    <mergeCell ref="L9:L11"/>
    <mergeCell ref="F9:F11"/>
    <mergeCell ref="N10:N11"/>
    <mergeCell ref="H9:H11"/>
    <mergeCell ref="I9:I11"/>
    <mergeCell ref="J9:K9"/>
    <mergeCell ref="G9:G11"/>
  </mergeCells>
  <printOptions horizontalCentered="1"/>
  <pageMargins left="0.7480314960629921" right="0.7480314960629921" top="0" bottom="0.3937007874015748" header="0.5118110236220472" footer="0.5118110236220472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K19"/>
  <sheetViews>
    <sheetView zoomScaleSheetLayoutView="100" zoomScalePageLayoutView="0" workbookViewId="0" topLeftCell="A1">
      <selection activeCell="I4" sqref="I4:I5"/>
    </sheetView>
  </sheetViews>
  <sheetFormatPr defaultColWidth="9.140625" defaultRowHeight="12.75"/>
  <cols>
    <col min="6" max="6" width="21.140625" style="0" customWidth="1"/>
    <col min="8" max="8" width="18.00390625" style="0" customWidth="1"/>
    <col min="11" max="11" width="13.57421875" style="152" customWidth="1"/>
  </cols>
  <sheetData>
    <row r="1" spans="1:11" ht="18">
      <c r="A1" s="1" t="s">
        <v>0</v>
      </c>
      <c r="B1" s="1"/>
      <c r="C1" s="1" t="s">
        <v>51</v>
      </c>
      <c r="D1" s="1"/>
      <c r="E1" s="1"/>
      <c r="F1" s="1"/>
      <c r="G1" s="1" t="s">
        <v>35</v>
      </c>
      <c r="H1" s="1"/>
      <c r="I1" s="2">
        <v>6.3</v>
      </c>
      <c r="J1" s="1"/>
      <c r="K1" s="59">
        <f>I1*K$11/I$11</f>
        <v>0.7590361445783131</v>
      </c>
    </row>
    <row r="2" spans="1:11" ht="18">
      <c r="A2" s="1"/>
      <c r="B2" s="1"/>
      <c r="C2" s="1"/>
      <c r="D2" s="1"/>
      <c r="E2" s="1"/>
      <c r="F2" s="1"/>
      <c r="G2" s="1" t="s">
        <v>107</v>
      </c>
      <c r="I2" s="1">
        <v>2</v>
      </c>
      <c r="K2" s="59">
        <f>I2*K$11/I$11</f>
        <v>0.24096385542168672</v>
      </c>
    </row>
    <row r="3" spans="1:11" ht="18">
      <c r="A3" s="1"/>
      <c r="B3" s="1"/>
      <c r="C3" s="1"/>
      <c r="D3" s="1"/>
      <c r="E3" s="1"/>
      <c r="F3" s="1"/>
      <c r="G3" s="1"/>
      <c r="H3" s="1"/>
      <c r="I3" s="2"/>
      <c r="J3" s="1"/>
      <c r="K3" s="59"/>
    </row>
    <row r="4" spans="1:11" ht="18">
      <c r="A4" s="1"/>
      <c r="B4" s="1"/>
      <c r="C4" s="1" t="s">
        <v>3</v>
      </c>
      <c r="D4" s="1"/>
      <c r="E4" s="1"/>
      <c r="F4" s="1"/>
      <c r="G4" s="1" t="s">
        <v>38</v>
      </c>
      <c r="H4" s="1"/>
      <c r="I4" s="2">
        <v>4.6</v>
      </c>
      <c r="J4" s="1"/>
      <c r="K4" s="59">
        <f>I4*K$11/I$11</f>
        <v>0.5542168674698794</v>
      </c>
    </row>
    <row r="5" spans="1:11" ht="18">
      <c r="A5" s="1"/>
      <c r="B5" s="1"/>
      <c r="C5" s="1"/>
      <c r="D5" s="1"/>
      <c r="E5" s="1"/>
      <c r="F5" s="1"/>
      <c r="G5" s="1" t="s">
        <v>39</v>
      </c>
      <c r="H5" s="1"/>
      <c r="I5" s="2">
        <v>3.7</v>
      </c>
      <c r="J5" s="1"/>
      <c r="K5" s="59">
        <f>I5*K$11/I$11</f>
        <v>0.4457831325301205</v>
      </c>
    </row>
    <row r="6" spans="1:11" ht="18">
      <c r="A6" s="1"/>
      <c r="B6" s="1"/>
      <c r="C6" s="1"/>
      <c r="D6" s="1"/>
      <c r="E6" s="1"/>
      <c r="F6" s="1"/>
      <c r="G6" s="1"/>
      <c r="H6" s="1"/>
      <c r="I6" s="2"/>
      <c r="J6" s="1"/>
      <c r="K6" s="59"/>
    </row>
    <row r="7" spans="1:11" ht="18">
      <c r="A7" s="1"/>
      <c r="B7" s="1"/>
      <c r="C7" s="1" t="s">
        <v>5</v>
      </c>
      <c r="D7" s="1"/>
      <c r="E7" s="1"/>
      <c r="F7" s="1"/>
      <c r="G7" s="1" t="s">
        <v>36</v>
      </c>
      <c r="H7" s="1"/>
      <c r="I7" s="2">
        <v>8.3</v>
      </c>
      <c r="J7" s="1"/>
      <c r="K7" s="59">
        <v>1</v>
      </c>
    </row>
    <row r="8" spans="1:11" ht="18">
      <c r="A8" s="1"/>
      <c r="B8" s="1"/>
      <c r="C8" s="1"/>
      <c r="D8" s="1"/>
      <c r="E8" s="1"/>
      <c r="F8" s="1"/>
      <c r="G8" s="1"/>
      <c r="H8" s="1"/>
      <c r="I8" s="2"/>
      <c r="J8" s="1"/>
      <c r="K8" s="59"/>
    </row>
    <row r="9" spans="1:11" ht="18">
      <c r="A9" s="1"/>
      <c r="B9" s="1"/>
      <c r="C9" s="1" t="s">
        <v>6</v>
      </c>
      <c r="D9" s="1"/>
      <c r="E9" s="1"/>
      <c r="F9" s="1"/>
      <c r="G9" s="1" t="s">
        <v>7</v>
      </c>
      <c r="H9" s="1"/>
      <c r="I9" s="2">
        <v>8.3</v>
      </c>
      <c r="J9" s="1"/>
      <c r="K9" s="59">
        <v>1</v>
      </c>
    </row>
    <row r="10" spans="1:11" ht="18">
      <c r="A10" s="1"/>
      <c r="B10" s="1"/>
      <c r="C10" s="1"/>
      <c r="D10" s="1"/>
      <c r="E10" s="1"/>
      <c r="F10" s="1"/>
      <c r="G10" s="1"/>
      <c r="H10" s="1"/>
      <c r="I10" s="2"/>
      <c r="J10" s="1"/>
      <c r="K10" s="59"/>
    </row>
    <row r="11" spans="1:11" ht="18">
      <c r="A11" s="1"/>
      <c r="B11" s="1"/>
      <c r="C11" s="1" t="s">
        <v>41</v>
      </c>
      <c r="D11" s="1"/>
      <c r="E11" s="1"/>
      <c r="F11" s="1"/>
      <c r="G11" s="1" t="s">
        <v>9</v>
      </c>
      <c r="H11" s="1"/>
      <c r="I11" s="2">
        <v>8.3</v>
      </c>
      <c r="J11" s="1"/>
      <c r="K11" s="59">
        <v>1</v>
      </c>
    </row>
    <row r="15" spans="1:11" ht="18">
      <c r="A15" s="300" t="s">
        <v>106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</row>
    <row r="16" spans="1:11" ht="18">
      <c r="A16" s="5"/>
      <c r="B16" s="5"/>
      <c r="C16" s="5"/>
      <c r="D16" s="5"/>
      <c r="E16" s="5"/>
      <c r="F16" s="5"/>
      <c r="G16" s="5"/>
      <c r="H16" s="5"/>
      <c r="I16" s="5"/>
      <c r="J16" s="5"/>
      <c r="K16" s="153"/>
    </row>
    <row r="17" spans="1:11" ht="18">
      <c r="A17" s="300" t="s">
        <v>71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spans="1:11" ht="18">
      <c r="A18" s="5"/>
      <c r="B18" s="5"/>
      <c r="C18" s="5"/>
      <c r="D18" s="5"/>
      <c r="E18" s="5"/>
      <c r="F18" s="5"/>
      <c r="G18" s="5"/>
      <c r="H18" s="5"/>
      <c r="I18" s="5"/>
      <c r="J18" s="5"/>
      <c r="K18" s="153"/>
    </row>
    <row r="19" spans="1:11" ht="18">
      <c r="A19" s="5"/>
      <c r="B19" s="5"/>
      <c r="C19" s="5"/>
      <c r="D19" s="5"/>
      <c r="E19" s="5"/>
      <c r="F19" s="5"/>
      <c r="G19" s="5"/>
      <c r="H19" s="5"/>
      <c r="J19" s="5"/>
      <c r="K19" s="153"/>
    </row>
  </sheetData>
  <sheetProtection selectLockedCells="1" selectUnlockedCells="1"/>
  <mergeCells count="2">
    <mergeCell ref="A15:K15"/>
    <mergeCell ref="A17:K1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W24"/>
  <sheetViews>
    <sheetView view="pageBreakPreview" zoomScaleSheetLayoutView="100" zoomScalePageLayoutView="90" workbookViewId="0" topLeftCell="A8">
      <selection activeCell="F15" sqref="F14:F15"/>
    </sheetView>
  </sheetViews>
  <sheetFormatPr defaultColWidth="9.140625" defaultRowHeight="12.75"/>
  <cols>
    <col min="1" max="1" width="8.57421875" style="0" customWidth="1"/>
    <col min="2" max="2" width="3.8515625" style="0" customWidth="1"/>
    <col min="3" max="3" width="7.7109375" style="0" customWidth="1"/>
    <col min="4" max="4" width="4.421875" style="0" customWidth="1"/>
    <col min="5" max="5" width="5.140625" style="0" customWidth="1"/>
    <col min="6" max="6" width="5.00390625" style="0" customWidth="1"/>
    <col min="7" max="7" width="5.421875" style="0" customWidth="1"/>
    <col min="8" max="8" width="7.140625" style="0" customWidth="1"/>
    <col min="9" max="9" width="12.7109375" style="0" customWidth="1"/>
    <col min="10" max="10" width="9.7109375" style="0" customWidth="1"/>
    <col min="11" max="11" width="7.8515625" style="0" customWidth="1"/>
    <col min="12" max="12" width="9.57421875" style="0" customWidth="1"/>
    <col min="13" max="13" width="11.00390625" style="0" customWidth="1"/>
    <col min="14" max="14" width="5.8515625" style="0" customWidth="1"/>
    <col min="15" max="17" width="5.28125" style="0" customWidth="1"/>
    <col min="18" max="18" width="5.57421875" style="0" customWidth="1"/>
    <col min="19" max="19" width="4.00390625" style="0" customWidth="1"/>
    <col min="20" max="20" width="0" style="0" hidden="1" customWidth="1"/>
    <col min="21" max="21" width="7.7109375" style="0" customWidth="1"/>
  </cols>
  <sheetData>
    <row r="1" spans="1:19" ht="15.75">
      <c r="A1" s="6"/>
      <c r="B1" s="7"/>
      <c r="C1" s="7"/>
      <c r="D1" s="6"/>
      <c r="E1" s="6"/>
      <c r="F1" s="6"/>
      <c r="G1" s="7"/>
      <c r="H1" s="7"/>
      <c r="I1" s="6"/>
      <c r="J1" s="6"/>
      <c r="K1" s="6"/>
      <c r="L1" s="121" t="s">
        <v>10</v>
      </c>
      <c r="M1" s="121"/>
      <c r="N1" s="121"/>
      <c r="O1" s="121"/>
      <c r="P1" s="121"/>
      <c r="Q1" s="6"/>
      <c r="R1" s="6"/>
      <c r="S1" s="6"/>
    </row>
    <row r="2" spans="1:21" ht="36" customHeight="1">
      <c r="A2" s="8"/>
      <c r="B2" s="9"/>
      <c r="C2" s="9"/>
      <c r="D2" s="8"/>
      <c r="E2" s="8"/>
      <c r="F2" s="8"/>
      <c r="G2" s="9"/>
      <c r="H2" s="9"/>
      <c r="I2" s="8"/>
      <c r="J2" s="8"/>
      <c r="K2" s="8"/>
      <c r="L2" s="327" t="s">
        <v>86</v>
      </c>
      <c r="M2" s="327"/>
      <c r="N2" s="327"/>
      <c r="O2" s="327"/>
      <c r="P2" s="327"/>
      <c r="Q2" s="327"/>
      <c r="R2" s="327"/>
      <c r="S2" s="327"/>
      <c r="T2" s="327"/>
      <c r="U2" s="327"/>
    </row>
    <row r="3" spans="1:19" ht="15.75">
      <c r="A3" s="8"/>
      <c r="B3" s="9"/>
      <c r="C3" s="9"/>
      <c r="D3" s="8"/>
      <c r="E3" s="8"/>
      <c r="F3" s="8"/>
      <c r="G3" s="9"/>
      <c r="H3" s="9"/>
      <c r="I3" s="8"/>
      <c r="J3" s="8"/>
      <c r="K3" s="8"/>
      <c r="L3" s="121" t="s">
        <v>87</v>
      </c>
      <c r="M3" s="121"/>
      <c r="N3" s="121"/>
      <c r="O3" s="121"/>
      <c r="P3" s="121"/>
      <c r="Q3" s="23"/>
      <c r="R3" s="23"/>
      <c r="S3" s="23"/>
    </row>
    <row r="4" spans="1:19" ht="15.75">
      <c r="A4" s="8"/>
      <c r="B4" s="9"/>
      <c r="C4" s="8"/>
      <c r="D4" s="9"/>
      <c r="E4" s="9"/>
      <c r="F4" s="9"/>
      <c r="G4" s="9"/>
      <c r="H4" s="11"/>
      <c r="I4" s="8"/>
      <c r="J4" s="8"/>
      <c r="K4" s="8"/>
      <c r="L4" s="121" t="s">
        <v>88</v>
      </c>
      <c r="M4" s="121"/>
      <c r="N4" s="121"/>
      <c r="O4" s="121"/>
      <c r="P4" s="121"/>
      <c r="Q4" s="8"/>
      <c r="R4" s="8"/>
      <c r="S4" s="8"/>
    </row>
    <row r="5" spans="2:8" ht="12.75">
      <c r="B5" s="12"/>
      <c r="C5" s="12"/>
      <c r="D5" s="12"/>
      <c r="E5" s="12"/>
      <c r="F5" s="12"/>
      <c r="G5" s="12"/>
      <c r="H5" s="12"/>
    </row>
    <row r="6" spans="1:19" ht="18">
      <c r="A6" s="300" t="s">
        <v>11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</row>
    <row r="7" spans="1:21" ht="35.25" customHeight="1">
      <c r="A7" s="332" t="s">
        <v>76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</row>
    <row r="8" spans="1:20" ht="16.5" thickBot="1">
      <c r="A8" s="264" t="s">
        <v>12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15"/>
      <c r="T8" s="16"/>
    </row>
    <row r="9" spans="1:21" ht="26.25" customHeight="1">
      <c r="A9" s="333" t="s">
        <v>13</v>
      </c>
      <c r="B9" s="328" t="s">
        <v>14</v>
      </c>
      <c r="C9" s="328" t="s">
        <v>15</v>
      </c>
      <c r="D9" s="338" t="s">
        <v>16</v>
      </c>
      <c r="E9" s="339"/>
      <c r="F9" s="328" t="s">
        <v>17</v>
      </c>
      <c r="G9" s="328" t="s">
        <v>18</v>
      </c>
      <c r="H9" s="328" t="s">
        <v>19</v>
      </c>
      <c r="I9" s="328" t="s">
        <v>20</v>
      </c>
      <c r="J9" s="331" t="s">
        <v>21</v>
      </c>
      <c r="K9" s="331"/>
      <c r="L9" s="328" t="s">
        <v>22</v>
      </c>
      <c r="M9" s="328" t="s">
        <v>44</v>
      </c>
      <c r="N9" s="259" t="s">
        <v>45</v>
      </c>
      <c r="O9" s="259"/>
      <c r="P9" s="259"/>
      <c r="Q9" s="259"/>
      <c r="R9" s="259"/>
      <c r="S9" s="259"/>
      <c r="T9" s="259"/>
      <c r="U9" s="278" t="s">
        <v>25</v>
      </c>
    </row>
    <row r="10" spans="1:21" ht="31.5" customHeight="1">
      <c r="A10" s="334"/>
      <c r="B10" s="329"/>
      <c r="C10" s="329"/>
      <c r="D10" s="340"/>
      <c r="E10" s="341"/>
      <c r="F10" s="329"/>
      <c r="G10" s="329"/>
      <c r="H10" s="329"/>
      <c r="I10" s="329"/>
      <c r="J10" s="329" t="s">
        <v>37</v>
      </c>
      <c r="K10" s="329" t="s">
        <v>27</v>
      </c>
      <c r="L10" s="329"/>
      <c r="M10" s="329"/>
      <c r="N10" s="257" t="s">
        <v>28</v>
      </c>
      <c r="O10" s="276" t="s">
        <v>46</v>
      </c>
      <c r="P10" s="276"/>
      <c r="Q10" s="276"/>
      <c r="R10" s="276"/>
      <c r="S10" s="276"/>
      <c r="T10" s="276"/>
      <c r="U10" s="279"/>
    </row>
    <row r="11" spans="1:21" ht="49.5" customHeight="1" thickBot="1">
      <c r="A11" s="335"/>
      <c r="B11" s="330"/>
      <c r="C11" s="330"/>
      <c r="D11" s="342"/>
      <c r="E11" s="343"/>
      <c r="F11" s="330"/>
      <c r="G11" s="330"/>
      <c r="H11" s="330"/>
      <c r="I11" s="330"/>
      <c r="J11" s="330"/>
      <c r="K11" s="330"/>
      <c r="L11" s="330"/>
      <c r="M11" s="330"/>
      <c r="N11" s="258"/>
      <c r="O11" s="36" t="s">
        <v>30</v>
      </c>
      <c r="P11" s="52" t="s">
        <v>31</v>
      </c>
      <c r="Q11" s="52" t="s">
        <v>43</v>
      </c>
      <c r="R11" s="52" t="s">
        <v>62</v>
      </c>
      <c r="S11" s="52" t="s">
        <v>59</v>
      </c>
      <c r="T11" s="81" t="s">
        <v>59</v>
      </c>
      <c r="U11" s="280"/>
    </row>
    <row r="12" spans="1:21" ht="13.5" thickBot="1">
      <c r="A12" s="82">
        <v>1</v>
      </c>
      <c r="B12" s="83">
        <v>2</v>
      </c>
      <c r="C12" s="83">
        <v>3</v>
      </c>
      <c r="D12" s="84">
        <v>4</v>
      </c>
      <c r="E12" s="85"/>
      <c r="F12" s="86">
        <v>4</v>
      </c>
      <c r="G12" s="83">
        <v>5</v>
      </c>
      <c r="H12" s="83">
        <v>6</v>
      </c>
      <c r="I12" s="83">
        <v>7</v>
      </c>
      <c r="J12" s="83">
        <v>8</v>
      </c>
      <c r="K12" s="83">
        <v>9</v>
      </c>
      <c r="L12" s="83">
        <v>10</v>
      </c>
      <c r="M12" s="87">
        <v>11</v>
      </c>
      <c r="N12" s="88">
        <v>12</v>
      </c>
      <c r="O12" s="89">
        <v>13</v>
      </c>
      <c r="P12" s="88">
        <v>14</v>
      </c>
      <c r="Q12" s="90">
        <v>15</v>
      </c>
      <c r="R12" s="90">
        <v>16</v>
      </c>
      <c r="S12" s="88">
        <v>17</v>
      </c>
      <c r="T12" s="91">
        <v>19</v>
      </c>
      <c r="U12" s="91">
        <v>18</v>
      </c>
    </row>
    <row r="13" spans="1:21" ht="24.75" customHeight="1">
      <c r="A13" s="348" t="s">
        <v>47</v>
      </c>
      <c r="B13" s="349"/>
      <c r="C13" s="349"/>
      <c r="D13" s="350"/>
      <c r="E13" s="350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51"/>
    </row>
    <row r="14" spans="1:21" ht="25.5">
      <c r="A14" s="99"/>
      <c r="B14" s="28">
        <v>1</v>
      </c>
      <c r="C14" s="254">
        <v>80</v>
      </c>
      <c r="D14" s="336">
        <v>3</v>
      </c>
      <c r="E14" s="337"/>
      <c r="F14" s="107">
        <v>0.6</v>
      </c>
      <c r="G14" s="103" t="s">
        <v>31</v>
      </c>
      <c r="H14" s="104" t="s">
        <v>39</v>
      </c>
      <c r="I14" s="104" t="s">
        <v>77</v>
      </c>
      <c r="J14" s="105" t="s">
        <v>33</v>
      </c>
      <c r="K14" s="105" t="s">
        <v>9</v>
      </c>
      <c r="L14" s="104" t="s">
        <v>72</v>
      </c>
      <c r="M14" s="104" t="s">
        <v>64</v>
      </c>
      <c r="N14" s="28">
        <f>SUM(O14:S14)</f>
        <v>7.1</v>
      </c>
      <c r="O14" s="100"/>
      <c r="P14" s="104">
        <v>7.1</v>
      </c>
      <c r="Q14" s="100"/>
      <c r="R14" s="100"/>
      <c r="S14" s="100"/>
      <c r="T14" s="100"/>
      <c r="U14" s="101"/>
    </row>
    <row r="15" spans="1:21" ht="25.5">
      <c r="A15" s="99"/>
      <c r="B15" s="28">
        <v>2</v>
      </c>
      <c r="C15" s="254">
        <v>90</v>
      </c>
      <c r="D15" s="106">
        <v>7.1</v>
      </c>
      <c r="E15" s="109" t="s">
        <v>80</v>
      </c>
      <c r="F15" s="107">
        <v>0.9</v>
      </c>
      <c r="G15" s="103" t="s">
        <v>31</v>
      </c>
      <c r="H15" s="104" t="s">
        <v>39</v>
      </c>
      <c r="I15" s="104" t="s">
        <v>77</v>
      </c>
      <c r="J15" s="105" t="s">
        <v>33</v>
      </c>
      <c r="K15" s="105" t="s">
        <v>9</v>
      </c>
      <c r="L15" s="104" t="s">
        <v>72</v>
      </c>
      <c r="M15" s="104" t="s">
        <v>78</v>
      </c>
      <c r="N15" s="28">
        <f>SUM(O15:S15)</f>
        <v>6.3999999999999995</v>
      </c>
      <c r="O15" s="100"/>
      <c r="P15" s="104">
        <v>5.1</v>
      </c>
      <c r="Q15" s="104">
        <v>1.3</v>
      </c>
      <c r="R15" s="100"/>
      <c r="S15" s="100"/>
      <c r="T15" s="100"/>
      <c r="U15" s="101"/>
    </row>
    <row r="16" spans="1:21" ht="25.5">
      <c r="A16" s="99"/>
      <c r="B16" s="28">
        <v>3</v>
      </c>
      <c r="C16" s="106">
        <v>91</v>
      </c>
      <c r="D16" s="110">
        <v>42.4</v>
      </c>
      <c r="E16" s="109" t="s">
        <v>81</v>
      </c>
      <c r="F16" s="107">
        <v>0.5</v>
      </c>
      <c r="G16" s="103" t="s">
        <v>31</v>
      </c>
      <c r="H16" s="104" t="s">
        <v>39</v>
      </c>
      <c r="I16" s="104" t="s">
        <v>77</v>
      </c>
      <c r="J16" s="105" t="s">
        <v>33</v>
      </c>
      <c r="K16" s="105" t="s">
        <v>9</v>
      </c>
      <c r="L16" s="104" t="s">
        <v>72</v>
      </c>
      <c r="M16" s="104" t="s">
        <v>64</v>
      </c>
      <c r="N16" s="28">
        <f>SUM(O16:S16)</f>
        <v>3.5</v>
      </c>
      <c r="O16" s="100"/>
      <c r="P16" s="104">
        <v>3.5</v>
      </c>
      <c r="Q16" s="100"/>
      <c r="R16" s="100"/>
      <c r="S16" s="100"/>
      <c r="T16" s="100"/>
      <c r="U16" s="101"/>
    </row>
    <row r="17" spans="1:21" ht="25.5">
      <c r="A17" s="99"/>
      <c r="B17" s="28">
        <v>4</v>
      </c>
      <c r="C17" s="106">
        <v>91</v>
      </c>
      <c r="D17" s="110">
        <v>42.5</v>
      </c>
      <c r="E17" s="109" t="s">
        <v>82</v>
      </c>
      <c r="F17" s="107">
        <v>0.6</v>
      </c>
      <c r="G17" s="103" t="s">
        <v>31</v>
      </c>
      <c r="H17" s="104" t="s">
        <v>39</v>
      </c>
      <c r="I17" s="104" t="s">
        <v>77</v>
      </c>
      <c r="J17" s="105" t="s">
        <v>33</v>
      </c>
      <c r="K17" s="105" t="s">
        <v>9</v>
      </c>
      <c r="L17" s="104" t="s">
        <v>72</v>
      </c>
      <c r="M17" s="104" t="s">
        <v>64</v>
      </c>
      <c r="N17" s="28">
        <f>SUM(O17:S17)</f>
        <v>4.2</v>
      </c>
      <c r="O17" s="100"/>
      <c r="P17" s="104">
        <v>4.2</v>
      </c>
      <c r="Q17" s="100"/>
      <c r="R17" s="100"/>
      <c r="S17" s="100"/>
      <c r="T17" s="100"/>
      <c r="U17" s="101"/>
    </row>
    <row r="18" spans="1:21" ht="26.25" thickBot="1">
      <c r="A18" s="99"/>
      <c r="B18" s="28">
        <v>5</v>
      </c>
      <c r="C18" s="106">
        <v>92</v>
      </c>
      <c r="D18" s="106">
        <v>47</v>
      </c>
      <c r="E18" s="109" t="s">
        <v>83</v>
      </c>
      <c r="F18" s="107">
        <v>0.2</v>
      </c>
      <c r="G18" s="103" t="s">
        <v>43</v>
      </c>
      <c r="H18" s="104" t="s">
        <v>48</v>
      </c>
      <c r="I18" s="104" t="s">
        <v>77</v>
      </c>
      <c r="J18" s="105" t="s">
        <v>33</v>
      </c>
      <c r="K18" s="105" t="s">
        <v>9</v>
      </c>
      <c r="L18" s="104" t="s">
        <v>79</v>
      </c>
      <c r="M18" s="104" t="s">
        <v>49</v>
      </c>
      <c r="N18" s="28">
        <f>SUM(O18:S18)</f>
        <v>0.6</v>
      </c>
      <c r="O18" s="100"/>
      <c r="P18" s="100"/>
      <c r="Q18" s="104">
        <v>0.6</v>
      </c>
      <c r="R18" s="100"/>
      <c r="S18" s="100"/>
      <c r="T18" s="100"/>
      <c r="U18" s="101"/>
    </row>
    <row r="19" spans="1:23" ht="15.75" thickBot="1">
      <c r="A19" s="345" t="s">
        <v>34</v>
      </c>
      <c r="B19" s="346"/>
      <c r="C19" s="346"/>
      <c r="D19" s="347"/>
      <c r="E19" s="102"/>
      <c r="F19" s="68">
        <f>SUM(F14:F18)</f>
        <v>2.8000000000000003</v>
      </c>
      <c r="G19" s="70"/>
      <c r="H19" s="77"/>
      <c r="I19" s="77"/>
      <c r="J19" s="78"/>
      <c r="K19" s="77"/>
      <c r="L19" s="68"/>
      <c r="M19" s="68"/>
      <c r="N19" s="68">
        <f>SUM(N14:N18)</f>
        <v>21.8</v>
      </c>
      <c r="O19" s="68">
        <f aca="true" t="shared" si="0" ref="O19:T19">SUM(O14:O18)</f>
        <v>0</v>
      </c>
      <c r="P19" s="68">
        <f t="shared" si="0"/>
        <v>19.9</v>
      </c>
      <c r="Q19" s="68">
        <f t="shared" si="0"/>
        <v>1.9</v>
      </c>
      <c r="R19" s="68">
        <f t="shared" si="0"/>
        <v>0</v>
      </c>
      <c r="S19" s="68">
        <f t="shared" si="0"/>
        <v>0</v>
      </c>
      <c r="T19" s="68">
        <f t="shared" si="0"/>
        <v>0</v>
      </c>
      <c r="U19" s="79"/>
      <c r="V19" s="15"/>
      <c r="W19" s="15"/>
    </row>
    <row r="20" spans="1:21" ht="12.75">
      <c r="A20" s="15"/>
      <c r="B20" s="344"/>
      <c r="C20" s="344"/>
      <c r="D20" s="344"/>
      <c r="E20" s="37"/>
      <c r="F20" s="38"/>
      <c r="G20" s="46"/>
      <c r="H20" s="37"/>
      <c r="I20" s="47"/>
      <c r="J20" s="47"/>
      <c r="K20" s="48"/>
      <c r="L20" s="49"/>
      <c r="M20" s="38"/>
      <c r="N20" s="38"/>
      <c r="O20" s="38"/>
      <c r="P20" s="38"/>
      <c r="Q20" s="38"/>
      <c r="R20" s="38"/>
      <c r="S20" s="38"/>
      <c r="T20" s="15"/>
      <c r="U20" s="15"/>
    </row>
    <row r="22" spans="3:13" ht="12.75">
      <c r="C22" s="111" t="s">
        <v>84</v>
      </c>
      <c r="D22" s="112"/>
      <c r="E22" s="113"/>
      <c r="F22" s="114"/>
      <c r="G22" s="112"/>
      <c r="H22" s="112"/>
      <c r="I22" s="112"/>
      <c r="J22" s="112"/>
      <c r="K22" s="112"/>
      <c r="L22" s="112"/>
      <c r="M22" s="112"/>
    </row>
    <row r="23" spans="3:13" ht="12.75">
      <c r="C23" s="115"/>
      <c r="D23" s="116"/>
      <c r="E23" s="117"/>
      <c r="F23" s="118"/>
      <c r="G23" s="119"/>
      <c r="H23" s="119"/>
      <c r="I23" s="119"/>
      <c r="J23" s="119"/>
      <c r="K23" s="119"/>
      <c r="L23" s="119"/>
      <c r="M23" s="119"/>
    </row>
    <row r="24" spans="3:13" ht="12.75">
      <c r="C24" s="111" t="s">
        <v>85</v>
      </c>
      <c r="D24" s="111"/>
      <c r="E24" s="120"/>
      <c r="F24" s="46"/>
      <c r="G24" s="111"/>
      <c r="H24" s="111"/>
      <c r="I24" s="111"/>
      <c r="J24" s="111"/>
      <c r="K24" s="111"/>
      <c r="L24" s="111"/>
      <c r="M24" s="111"/>
    </row>
  </sheetData>
  <sheetProtection selectLockedCells="1" selectUnlockedCells="1"/>
  <mergeCells count="25">
    <mergeCell ref="B20:D20"/>
    <mergeCell ref="B9:B11"/>
    <mergeCell ref="C9:C11"/>
    <mergeCell ref="A19:D19"/>
    <mergeCell ref="A13:U13"/>
    <mergeCell ref="M9:M11"/>
    <mergeCell ref="N9:T9"/>
    <mergeCell ref="J10:J11"/>
    <mergeCell ref="A9:A11"/>
    <mergeCell ref="F9:F11"/>
    <mergeCell ref="H9:H11"/>
    <mergeCell ref="L9:L11"/>
    <mergeCell ref="K10:K11"/>
    <mergeCell ref="D14:E14"/>
    <mergeCell ref="D9:E11"/>
    <mergeCell ref="N10:N11"/>
    <mergeCell ref="L2:U2"/>
    <mergeCell ref="I9:I11"/>
    <mergeCell ref="J9:K9"/>
    <mergeCell ref="G9:G11"/>
    <mergeCell ref="A6:S6"/>
    <mergeCell ref="A8:R8"/>
    <mergeCell ref="A7:U7"/>
    <mergeCell ref="U9:U11"/>
    <mergeCell ref="O10:T10"/>
  </mergeCells>
  <printOptions horizontalCentered="1" verticalCentered="1"/>
  <pageMargins left="0.7480314960629921" right="0.31496062992125984" top="0.984251968503937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L24"/>
  <sheetViews>
    <sheetView view="pageLayout" workbookViewId="0" topLeftCell="A1">
      <selection activeCell="I7" sqref="I7:I8"/>
    </sheetView>
  </sheetViews>
  <sheetFormatPr defaultColWidth="9.140625" defaultRowHeight="12.75"/>
  <cols>
    <col min="6" max="6" width="22.140625" style="0" customWidth="1"/>
    <col min="8" max="8" width="18.00390625" style="0" customWidth="1"/>
    <col min="9" max="9" width="10.8515625" style="0" bestFit="1" customWidth="1"/>
    <col min="11" max="11" width="13.57421875" style="0" customWidth="1"/>
  </cols>
  <sheetData>
    <row r="2" spans="1:11" ht="18">
      <c r="A2" s="1" t="s">
        <v>0</v>
      </c>
      <c r="B2" s="1"/>
      <c r="C2" s="1" t="s">
        <v>1</v>
      </c>
      <c r="D2" s="1"/>
      <c r="E2" s="1"/>
      <c r="F2" s="1"/>
      <c r="G2" s="1"/>
      <c r="H2" s="1"/>
      <c r="I2" s="2"/>
      <c r="J2" s="1"/>
      <c r="K2" s="3"/>
    </row>
    <row r="3" spans="1:11" ht="18">
      <c r="A3" s="1"/>
      <c r="B3" s="1"/>
      <c r="C3" s="1"/>
      <c r="D3" s="1"/>
      <c r="E3" s="1"/>
      <c r="F3" s="1"/>
      <c r="G3" s="1" t="s">
        <v>2</v>
      </c>
      <c r="H3" s="1"/>
      <c r="I3" s="2">
        <v>2.6</v>
      </c>
      <c r="J3" s="1" t="s">
        <v>63</v>
      </c>
      <c r="K3" s="59">
        <f>I3*K$13/I$13</f>
        <v>0.9285714285714287</v>
      </c>
    </row>
    <row r="4" spans="1:11" ht="18">
      <c r="A4" s="1"/>
      <c r="B4" s="1"/>
      <c r="C4" s="1"/>
      <c r="D4" s="1"/>
      <c r="E4" s="1"/>
      <c r="F4" s="5"/>
      <c r="G4" s="1" t="s">
        <v>50</v>
      </c>
      <c r="H4" s="1"/>
      <c r="I4" s="2">
        <v>0.2</v>
      </c>
      <c r="J4" s="1" t="s">
        <v>63</v>
      </c>
      <c r="K4" s="59">
        <f>I4*K$13/I$13</f>
        <v>0.07142857142857144</v>
      </c>
    </row>
    <row r="5" spans="1:12" ht="18">
      <c r="A5" s="1"/>
      <c r="B5" s="1"/>
      <c r="C5" s="1"/>
      <c r="D5" s="1"/>
      <c r="E5" s="1"/>
      <c r="F5" s="5"/>
      <c r="G5" s="1"/>
      <c r="H5" s="1"/>
      <c r="J5" s="1"/>
      <c r="K5" s="3"/>
      <c r="L5" s="45"/>
    </row>
    <row r="6" spans="1:11" ht="18">
      <c r="A6" s="1"/>
      <c r="B6" s="1"/>
      <c r="C6" s="1" t="s">
        <v>3</v>
      </c>
      <c r="D6" s="1"/>
      <c r="E6" s="1"/>
      <c r="F6" s="1"/>
      <c r="G6" s="1"/>
      <c r="H6" s="1"/>
      <c r="I6" s="1"/>
      <c r="J6" s="1"/>
      <c r="K6" s="3"/>
    </row>
    <row r="7" spans="1:11" ht="18">
      <c r="A7" s="1"/>
      <c r="B7" s="1"/>
      <c r="C7" s="1"/>
      <c r="D7" s="1"/>
      <c r="E7" s="1"/>
      <c r="F7" s="1"/>
      <c r="G7" s="1" t="s">
        <v>39</v>
      </c>
      <c r="H7" s="1"/>
      <c r="I7" s="1">
        <v>2.6</v>
      </c>
      <c r="J7" s="1"/>
      <c r="K7" s="59">
        <f>I7*K$13/I$13</f>
        <v>0.9285714285714287</v>
      </c>
    </row>
    <row r="8" spans="1:11" ht="18">
      <c r="A8" s="1"/>
      <c r="B8" s="1"/>
      <c r="C8" s="1"/>
      <c r="D8" s="1"/>
      <c r="E8" s="1"/>
      <c r="F8" s="1"/>
      <c r="G8" s="1" t="s">
        <v>48</v>
      </c>
      <c r="H8" s="1"/>
      <c r="I8" s="1">
        <v>0.2</v>
      </c>
      <c r="J8" s="1"/>
      <c r="K8" s="59">
        <f>I8*K$13/I$13</f>
        <v>0.07142857142857144</v>
      </c>
    </row>
    <row r="9" spans="1:11" ht="18">
      <c r="A9" s="1"/>
      <c r="B9" s="1"/>
      <c r="C9" s="1"/>
      <c r="D9" s="1"/>
      <c r="E9" s="1"/>
      <c r="F9" s="1"/>
      <c r="G9" s="1"/>
      <c r="I9" s="44"/>
      <c r="J9" s="1"/>
      <c r="K9" s="59"/>
    </row>
    <row r="10" spans="1:11" ht="18">
      <c r="A10" s="1"/>
      <c r="B10" s="1"/>
      <c r="C10" s="1"/>
      <c r="D10" s="1"/>
      <c r="E10" s="1"/>
      <c r="F10" s="1"/>
      <c r="G10" s="1"/>
      <c r="H10" s="1"/>
      <c r="I10" s="2"/>
      <c r="J10" s="1"/>
      <c r="K10" s="3"/>
    </row>
    <row r="11" spans="1:11" ht="18">
      <c r="A11" s="1"/>
      <c r="B11" s="1"/>
      <c r="C11" s="1" t="s">
        <v>5</v>
      </c>
      <c r="D11" s="1"/>
      <c r="E11" s="1"/>
      <c r="F11" s="1"/>
      <c r="G11" s="1" t="s">
        <v>36</v>
      </c>
      <c r="H11" s="1"/>
      <c r="I11" s="1">
        <v>2.8</v>
      </c>
      <c r="J11" s="1" t="s">
        <v>63</v>
      </c>
      <c r="K11" s="45"/>
    </row>
    <row r="12" spans="1:11" ht="18">
      <c r="A12" s="1"/>
      <c r="B12" s="1"/>
      <c r="C12" s="1"/>
      <c r="D12" s="1"/>
      <c r="E12" s="1"/>
      <c r="F12" s="1"/>
      <c r="G12" s="1"/>
      <c r="H12" s="1"/>
      <c r="I12" s="2"/>
      <c r="J12" s="1"/>
      <c r="K12" s="4"/>
    </row>
    <row r="13" spans="1:11" ht="18">
      <c r="A13" s="1"/>
      <c r="B13" s="1"/>
      <c r="C13" s="1" t="s">
        <v>6</v>
      </c>
      <c r="D13" s="1"/>
      <c r="E13" s="1"/>
      <c r="F13" s="1"/>
      <c r="G13" s="1" t="s">
        <v>7</v>
      </c>
      <c r="H13" s="1"/>
      <c r="I13" s="2">
        <v>2.8</v>
      </c>
      <c r="J13" s="1" t="s">
        <v>63</v>
      </c>
      <c r="K13" s="3">
        <v>1</v>
      </c>
    </row>
    <row r="14" spans="1:11" ht="18">
      <c r="A14" s="1"/>
      <c r="B14" s="1"/>
      <c r="C14" s="1"/>
      <c r="D14" s="1"/>
      <c r="E14" s="1"/>
      <c r="F14" s="1"/>
      <c r="G14" s="1"/>
      <c r="H14" s="1"/>
      <c r="I14" s="2"/>
      <c r="J14" s="1"/>
      <c r="K14" s="3"/>
    </row>
    <row r="15" spans="1:11" ht="18">
      <c r="A15" s="1"/>
      <c r="B15" s="1"/>
      <c r="C15" s="1"/>
      <c r="D15" s="1"/>
      <c r="E15" s="1"/>
      <c r="F15" s="1"/>
      <c r="G15" s="1"/>
      <c r="H15" s="1"/>
      <c r="I15" s="2"/>
      <c r="J15" s="1"/>
      <c r="K15" s="4"/>
    </row>
    <row r="16" spans="1:11" ht="18">
      <c r="A16" s="1"/>
      <c r="B16" s="1"/>
      <c r="C16" s="1" t="s">
        <v>8</v>
      </c>
      <c r="D16" s="1"/>
      <c r="E16" s="1"/>
      <c r="F16" s="1"/>
      <c r="G16" s="1" t="s">
        <v>9</v>
      </c>
      <c r="H16" s="1"/>
      <c r="I16" s="50">
        <v>2.8</v>
      </c>
      <c r="J16" s="1" t="s">
        <v>63</v>
      </c>
      <c r="K16" s="3">
        <v>1</v>
      </c>
    </row>
    <row r="20" spans="1:11" ht="18">
      <c r="A20" s="300" t="s">
        <v>89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</row>
    <row r="21" spans="1:11" ht="18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8">
      <c r="A22" s="300" t="s">
        <v>68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0"/>
    </row>
    <row r="23" spans="1:11" ht="18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8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</sheetData>
  <sheetProtection selectLockedCells="1" selectUnlockedCells="1"/>
  <mergeCells count="2">
    <mergeCell ref="A20:K20"/>
    <mergeCell ref="A22:K2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W33"/>
  <sheetViews>
    <sheetView view="pageLayout" workbookViewId="0" topLeftCell="A8">
      <selection activeCell="A12" sqref="A12:T27"/>
    </sheetView>
  </sheetViews>
  <sheetFormatPr defaultColWidth="9.140625" defaultRowHeight="12.75"/>
  <cols>
    <col min="1" max="1" width="19.28125" style="0" customWidth="1"/>
    <col min="2" max="2" width="3.00390625" style="0" customWidth="1"/>
    <col min="3" max="3" width="3.8515625" style="0" customWidth="1"/>
    <col min="4" max="5" width="5.421875" style="0" customWidth="1"/>
    <col min="6" max="7" width="4.8515625" style="0" customWidth="1"/>
    <col min="8" max="8" width="4.421875" style="0" customWidth="1"/>
    <col min="9" max="9" width="8.7109375" style="0" customWidth="1"/>
    <col min="10" max="10" width="15.28125" style="0" customWidth="1"/>
    <col min="11" max="11" width="10.421875" style="0" customWidth="1"/>
    <col min="12" max="12" width="8.8515625" style="0" customWidth="1"/>
    <col min="13" max="13" width="12.57421875" style="0" customWidth="1"/>
    <col min="14" max="14" width="8.421875" style="0" customWidth="1"/>
    <col min="15" max="16" width="5.7109375" style="0" customWidth="1"/>
    <col min="17" max="17" width="5.57421875" style="0" customWidth="1"/>
    <col min="18" max="18" width="4.7109375" style="0" customWidth="1"/>
    <col min="19" max="19" width="5.140625" style="0" customWidth="1"/>
    <col min="20" max="20" width="8.00390625" style="0" customWidth="1"/>
  </cols>
  <sheetData>
    <row r="1" spans="1:20" ht="15.75">
      <c r="A1" s="6"/>
      <c r="B1" s="7"/>
      <c r="C1" s="7"/>
      <c r="D1" s="6"/>
      <c r="E1" s="6"/>
      <c r="F1" s="7"/>
      <c r="G1" s="7"/>
      <c r="H1" s="7"/>
      <c r="I1" s="6"/>
      <c r="J1" s="6"/>
      <c r="K1" s="6"/>
      <c r="L1" s="6"/>
      <c r="M1" s="290" t="s">
        <v>10</v>
      </c>
      <c r="N1" s="290"/>
      <c r="O1" s="290"/>
      <c r="P1" s="290"/>
      <c r="Q1" s="290"/>
      <c r="R1" s="290"/>
      <c r="S1" s="6"/>
      <c r="T1" s="6"/>
    </row>
    <row r="2" spans="1:20" ht="39.75" customHeight="1">
      <c r="A2" s="8"/>
      <c r="B2" s="9"/>
      <c r="C2" s="9"/>
      <c r="D2" s="8"/>
      <c r="E2" s="8"/>
      <c r="F2" s="9"/>
      <c r="G2" s="9"/>
      <c r="H2" s="9"/>
      <c r="I2" s="8"/>
      <c r="J2" s="8"/>
      <c r="K2" s="8"/>
      <c r="L2" s="8"/>
      <c r="M2" s="291" t="s">
        <v>86</v>
      </c>
      <c r="N2" s="291"/>
      <c r="O2" s="291"/>
      <c r="P2" s="291"/>
      <c r="Q2" s="291"/>
      <c r="R2" s="291"/>
      <c r="S2" s="23"/>
      <c r="T2" s="23"/>
    </row>
    <row r="3" spans="1:20" ht="15.75">
      <c r="A3" s="8"/>
      <c r="B3" s="9"/>
      <c r="C3" s="9"/>
      <c r="D3" s="8"/>
      <c r="E3" s="8"/>
      <c r="F3" s="9"/>
      <c r="G3" s="9"/>
      <c r="H3" s="9"/>
      <c r="I3" s="8"/>
      <c r="J3" s="8"/>
      <c r="K3" s="8"/>
      <c r="L3" s="8"/>
      <c r="M3" s="290" t="s">
        <v>87</v>
      </c>
      <c r="N3" s="290"/>
      <c r="O3" s="290"/>
      <c r="P3" s="290"/>
      <c r="Q3" s="290"/>
      <c r="R3" s="290"/>
      <c r="S3" s="23"/>
      <c r="T3" s="23"/>
    </row>
    <row r="4" spans="1:20" ht="15.75">
      <c r="A4" s="8"/>
      <c r="B4" s="9"/>
      <c r="C4" s="9"/>
      <c r="D4" s="8"/>
      <c r="E4" s="8"/>
      <c r="F4" s="9"/>
      <c r="G4" s="9"/>
      <c r="H4" s="9"/>
      <c r="I4" s="8"/>
      <c r="J4" s="8"/>
      <c r="K4" s="8"/>
      <c r="L4" s="8"/>
      <c r="M4" s="10"/>
      <c r="N4" s="290" t="s">
        <v>88</v>
      </c>
      <c r="O4" s="290"/>
      <c r="P4" s="290"/>
      <c r="Q4" s="290"/>
      <c r="R4" s="290"/>
      <c r="S4" s="9"/>
      <c r="T4" s="9"/>
    </row>
    <row r="5" spans="1:20" ht="18">
      <c r="A5" s="300" t="s">
        <v>11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</row>
    <row r="6" spans="1:20" ht="34.5" customHeight="1">
      <c r="A6" s="360" t="s">
        <v>116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</row>
    <row r="7" spans="1:20" ht="16.5" thickBot="1">
      <c r="A7" s="264" t="s">
        <v>12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</row>
    <row r="8" spans="1:20" ht="43.5" customHeight="1" thickBot="1">
      <c r="A8" s="301" t="s">
        <v>13</v>
      </c>
      <c r="B8" s="303" t="s">
        <v>14</v>
      </c>
      <c r="C8" s="303" t="s">
        <v>15</v>
      </c>
      <c r="D8" s="313" t="s">
        <v>16</v>
      </c>
      <c r="E8" s="314"/>
      <c r="F8" s="303" t="s">
        <v>17</v>
      </c>
      <c r="G8" s="303" t="s">
        <v>18</v>
      </c>
      <c r="H8" s="303" t="s">
        <v>19</v>
      </c>
      <c r="I8" s="303" t="s">
        <v>20</v>
      </c>
      <c r="J8" s="308" t="s">
        <v>21</v>
      </c>
      <c r="K8" s="308"/>
      <c r="L8" s="303" t="s">
        <v>22</v>
      </c>
      <c r="M8" s="303" t="s">
        <v>42</v>
      </c>
      <c r="N8" s="308" t="s">
        <v>24</v>
      </c>
      <c r="O8" s="308"/>
      <c r="P8" s="308"/>
      <c r="Q8" s="308"/>
      <c r="R8" s="308"/>
      <c r="S8" s="308"/>
      <c r="T8" s="353" t="s">
        <v>25</v>
      </c>
    </row>
    <row r="9" spans="1:20" ht="39.75" customHeight="1" thickBot="1">
      <c r="A9" s="302"/>
      <c r="B9" s="304"/>
      <c r="C9" s="304"/>
      <c r="D9" s="315"/>
      <c r="E9" s="316"/>
      <c r="F9" s="304"/>
      <c r="G9" s="304"/>
      <c r="H9" s="304"/>
      <c r="I9" s="304"/>
      <c r="J9" s="305" t="s">
        <v>37</v>
      </c>
      <c r="K9" s="305" t="s">
        <v>27</v>
      </c>
      <c r="L9" s="304"/>
      <c r="M9" s="304"/>
      <c r="N9" s="305" t="s">
        <v>28</v>
      </c>
      <c r="O9" s="352" t="s">
        <v>29</v>
      </c>
      <c r="P9" s="352"/>
      <c r="Q9" s="352"/>
      <c r="R9" s="352"/>
      <c r="S9" s="352"/>
      <c r="T9" s="354"/>
    </row>
    <row r="10" spans="1:20" ht="36.75" customHeight="1">
      <c r="A10" s="302"/>
      <c r="B10" s="304"/>
      <c r="C10" s="304"/>
      <c r="D10" s="317"/>
      <c r="E10" s="318"/>
      <c r="F10" s="304"/>
      <c r="G10" s="304"/>
      <c r="H10" s="304"/>
      <c r="I10" s="304"/>
      <c r="J10" s="304"/>
      <c r="K10" s="304"/>
      <c r="L10" s="304"/>
      <c r="M10" s="304"/>
      <c r="N10" s="304"/>
      <c r="O10" s="25" t="s">
        <v>30</v>
      </c>
      <c r="P10" s="27" t="s">
        <v>108</v>
      </c>
      <c r="Q10" s="27" t="s">
        <v>31</v>
      </c>
      <c r="R10" s="27" t="s">
        <v>43</v>
      </c>
      <c r="T10" s="354"/>
    </row>
    <row r="11" spans="1:21" ht="13.5" thickBot="1">
      <c r="A11" s="157">
        <v>1</v>
      </c>
      <c r="B11" s="158">
        <v>2</v>
      </c>
      <c r="C11" s="158">
        <v>3</v>
      </c>
      <c r="D11" s="355">
        <v>4</v>
      </c>
      <c r="E11" s="356"/>
      <c r="F11" s="158">
        <v>5</v>
      </c>
      <c r="G11" s="158">
        <v>6</v>
      </c>
      <c r="H11" s="158">
        <v>7</v>
      </c>
      <c r="I11" s="158">
        <v>8</v>
      </c>
      <c r="J11" s="158">
        <v>9</v>
      </c>
      <c r="K11" s="158">
        <v>10</v>
      </c>
      <c r="L11" s="158">
        <v>11</v>
      </c>
      <c r="M11" s="14">
        <v>12</v>
      </c>
      <c r="N11" s="158">
        <v>13</v>
      </c>
      <c r="O11" s="158">
        <v>14</v>
      </c>
      <c r="P11" s="158"/>
      <c r="Q11" s="158">
        <v>15</v>
      </c>
      <c r="R11" s="158">
        <v>16</v>
      </c>
      <c r="S11" s="158">
        <v>17</v>
      </c>
      <c r="T11" s="159">
        <v>20</v>
      </c>
      <c r="U11" s="15"/>
    </row>
    <row r="12" spans="1:23" ht="12.75" customHeight="1">
      <c r="A12" s="296" t="s">
        <v>74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8"/>
      <c r="U12" s="95"/>
      <c r="V12" s="95"/>
      <c r="W12" s="15"/>
    </row>
    <row r="13" spans="1:22" ht="25.5">
      <c r="A13" s="164"/>
      <c r="B13" s="25">
        <v>1</v>
      </c>
      <c r="C13" s="103">
        <v>7</v>
      </c>
      <c r="D13" s="282">
        <v>17.2</v>
      </c>
      <c r="E13" s="282"/>
      <c r="F13" s="103">
        <v>1</v>
      </c>
      <c r="G13" s="104" t="s">
        <v>30</v>
      </c>
      <c r="H13" s="104" t="s">
        <v>39</v>
      </c>
      <c r="I13" s="104" t="s">
        <v>77</v>
      </c>
      <c r="J13" s="105" t="s">
        <v>33</v>
      </c>
      <c r="K13" s="105" t="s">
        <v>9</v>
      </c>
      <c r="L13" s="104" t="s">
        <v>72</v>
      </c>
      <c r="M13" s="104" t="s">
        <v>112</v>
      </c>
      <c r="N13" s="25">
        <f aca="true" t="shared" si="0" ref="N13:N27">SUM(O13:S13)</f>
        <v>7.1</v>
      </c>
      <c r="O13" s="104">
        <v>7.1</v>
      </c>
      <c r="P13" s="104"/>
      <c r="Q13" s="156"/>
      <c r="R13" s="156"/>
      <c r="S13" s="156"/>
      <c r="T13" s="160"/>
      <c r="U13" s="95"/>
      <c r="V13" s="95"/>
    </row>
    <row r="14" spans="1:22" ht="29.25" customHeight="1">
      <c r="A14" s="164"/>
      <c r="B14" s="25">
        <v>2</v>
      </c>
      <c r="C14" s="104">
        <v>10</v>
      </c>
      <c r="D14" s="281">
        <v>24.2</v>
      </c>
      <c r="E14" s="281"/>
      <c r="F14" s="104">
        <v>1</v>
      </c>
      <c r="G14" s="104" t="s">
        <v>31</v>
      </c>
      <c r="H14" s="104" t="s">
        <v>39</v>
      </c>
      <c r="I14" s="104" t="s">
        <v>77</v>
      </c>
      <c r="J14" s="105" t="s">
        <v>33</v>
      </c>
      <c r="K14" s="105" t="s">
        <v>9</v>
      </c>
      <c r="L14" s="105" t="s">
        <v>109</v>
      </c>
      <c r="M14" s="104" t="s">
        <v>114</v>
      </c>
      <c r="N14" s="25">
        <f t="shared" si="0"/>
        <v>5</v>
      </c>
      <c r="O14" s="104">
        <v>4</v>
      </c>
      <c r="P14" s="104"/>
      <c r="Q14" s="156"/>
      <c r="R14" s="25">
        <v>1</v>
      </c>
      <c r="S14" s="156"/>
      <c r="T14" s="160"/>
      <c r="U14" s="95"/>
      <c r="V14" s="95"/>
    </row>
    <row r="15" spans="1:22" ht="25.5">
      <c r="A15" s="164"/>
      <c r="B15" s="25">
        <v>3</v>
      </c>
      <c r="C15" s="103">
        <v>22</v>
      </c>
      <c r="D15" s="282">
        <v>1.5</v>
      </c>
      <c r="E15" s="282"/>
      <c r="F15" s="103">
        <v>1</v>
      </c>
      <c r="G15" s="104" t="s">
        <v>30</v>
      </c>
      <c r="H15" s="104" t="s">
        <v>38</v>
      </c>
      <c r="I15" s="104" t="s">
        <v>77</v>
      </c>
      <c r="J15" s="105" t="s">
        <v>33</v>
      </c>
      <c r="K15" s="105" t="s">
        <v>9</v>
      </c>
      <c r="L15" s="104" t="s">
        <v>72</v>
      </c>
      <c r="M15" s="104" t="s">
        <v>112</v>
      </c>
      <c r="N15" s="25">
        <f t="shared" si="0"/>
        <v>7.7</v>
      </c>
      <c r="O15" s="104">
        <v>7.7</v>
      </c>
      <c r="P15" s="104"/>
      <c r="Q15" s="156"/>
      <c r="R15" s="156"/>
      <c r="S15" s="156"/>
      <c r="T15" s="160"/>
      <c r="U15" s="95"/>
      <c r="V15" s="95"/>
    </row>
    <row r="16" spans="1:22" ht="25.5">
      <c r="A16" s="164"/>
      <c r="B16" s="25">
        <v>4</v>
      </c>
      <c r="C16" s="103">
        <v>24</v>
      </c>
      <c r="D16" s="282">
        <v>8.1</v>
      </c>
      <c r="E16" s="282"/>
      <c r="F16" s="103">
        <v>1</v>
      </c>
      <c r="G16" s="104" t="s">
        <v>108</v>
      </c>
      <c r="H16" s="104" t="s">
        <v>39</v>
      </c>
      <c r="I16" s="104" t="s">
        <v>77</v>
      </c>
      <c r="J16" s="105" t="s">
        <v>33</v>
      </c>
      <c r="K16" s="105" t="s">
        <v>9</v>
      </c>
      <c r="L16" s="104" t="s">
        <v>79</v>
      </c>
      <c r="M16" s="104" t="s">
        <v>113</v>
      </c>
      <c r="N16" s="25">
        <f t="shared" si="0"/>
        <v>3</v>
      </c>
      <c r="O16" s="104"/>
      <c r="P16" s="104">
        <v>3</v>
      </c>
      <c r="Q16" s="156"/>
      <c r="R16" s="156"/>
      <c r="S16" s="156"/>
      <c r="T16" s="160"/>
      <c r="U16" s="95"/>
      <c r="V16" s="95"/>
    </row>
    <row r="17" spans="1:22" ht="25.5">
      <c r="A17" s="164"/>
      <c r="B17" s="25">
        <v>5</v>
      </c>
      <c r="C17" s="103">
        <v>36</v>
      </c>
      <c r="D17" s="282">
        <v>5.1</v>
      </c>
      <c r="E17" s="282"/>
      <c r="F17" s="103">
        <v>1</v>
      </c>
      <c r="G17" s="104" t="s">
        <v>43</v>
      </c>
      <c r="H17" s="104" t="s">
        <v>57</v>
      </c>
      <c r="I17" s="104" t="s">
        <v>77</v>
      </c>
      <c r="J17" s="105" t="s">
        <v>33</v>
      </c>
      <c r="K17" s="105" t="s">
        <v>9</v>
      </c>
      <c r="L17" s="104" t="s">
        <v>79</v>
      </c>
      <c r="M17" s="104" t="s">
        <v>49</v>
      </c>
      <c r="N17" s="25">
        <f t="shared" si="0"/>
        <v>3.3</v>
      </c>
      <c r="O17" s="104"/>
      <c r="P17" s="104"/>
      <c r="Q17" s="156"/>
      <c r="R17" s="25">
        <v>3.3</v>
      </c>
      <c r="S17" s="156"/>
      <c r="T17" s="160"/>
      <c r="U17" s="95"/>
      <c r="V17" s="95"/>
    </row>
    <row r="18" spans="1:22" ht="25.5">
      <c r="A18" s="164"/>
      <c r="B18" s="25">
        <v>6</v>
      </c>
      <c r="C18" s="103">
        <v>36</v>
      </c>
      <c r="D18" s="282">
        <v>1.1</v>
      </c>
      <c r="E18" s="282"/>
      <c r="F18" s="103">
        <v>0.9</v>
      </c>
      <c r="G18" s="104" t="s">
        <v>30</v>
      </c>
      <c r="H18" s="104" t="s">
        <v>39</v>
      </c>
      <c r="I18" s="104" t="s">
        <v>77</v>
      </c>
      <c r="J18" s="105" t="s">
        <v>33</v>
      </c>
      <c r="K18" s="105" t="s">
        <v>9</v>
      </c>
      <c r="L18" s="105" t="s">
        <v>109</v>
      </c>
      <c r="M18" s="104" t="s">
        <v>114</v>
      </c>
      <c r="N18" s="25">
        <f t="shared" si="0"/>
        <v>5.6</v>
      </c>
      <c r="O18" s="104">
        <v>4.3</v>
      </c>
      <c r="P18" s="104"/>
      <c r="Q18" s="156"/>
      <c r="R18" s="25">
        <v>1.3</v>
      </c>
      <c r="S18" s="156"/>
      <c r="T18" s="160"/>
      <c r="U18" s="95"/>
      <c r="V18" s="95"/>
    </row>
    <row r="19" spans="1:22" ht="25.5">
      <c r="A19" s="164"/>
      <c r="B19" s="25">
        <v>7</v>
      </c>
      <c r="C19" s="103">
        <v>45</v>
      </c>
      <c r="D19" s="282">
        <v>4</v>
      </c>
      <c r="E19" s="282"/>
      <c r="F19" s="103">
        <v>0.8</v>
      </c>
      <c r="G19" s="104" t="s">
        <v>30</v>
      </c>
      <c r="H19" s="104" t="s">
        <v>39</v>
      </c>
      <c r="I19" s="104" t="s">
        <v>77</v>
      </c>
      <c r="J19" s="105" t="s">
        <v>33</v>
      </c>
      <c r="K19" s="105" t="s">
        <v>9</v>
      </c>
      <c r="L19" s="104" t="s">
        <v>72</v>
      </c>
      <c r="M19" s="104" t="s">
        <v>112</v>
      </c>
      <c r="N19" s="25">
        <f t="shared" si="0"/>
        <v>4</v>
      </c>
      <c r="O19" s="104">
        <v>4</v>
      </c>
      <c r="P19" s="104"/>
      <c r="Q19" s="156"/>
      <c r="R19" s="156"/>
      <c r="S19" s="156"/>
      <c r="T19" s="160"/>
      <c r="U19" s="95"/>
      <c r="V19" s="95"/>
    </row>
    <row r="20" spans="1:22" ht="25.5">
      <c r="A20" s="164"/>
      <c r="B20" s="25">
        <v>8</v>
      </c>
      <c r="C20" s="103">
        <v>46</v>
      </c>
      <c r="D20" s="282">
        <v>10.5</v>
      </c>
      <c r="E20" s="282"/>
      <c r="F20" s="103">
        <v>1</v>
      </c>
      <c r="G20" s="104" t="s">
        <v>30</v>
      </c>
      <c r="H20" s="104" t="s">
        <v>38</v>
      </c>
      <c r="I20" s="104" t="s">
        <v>77</v>
      </c>
      <c r="J20" s="105" t="s">
        <v>33</v>
      </c>
      <c r="K20" s="105" t="s">
        <v>9</v>
      </c>
      <c r="L20" s="104" t="s">
        <v>72</v>
      </c>
      <c r="M20" s="104" t="s">
        <v>112</v>
      </c>
      <c r="N20" s="25">
        <f t="shared" si="0"/>
        <v>7.1</v>
      </c>
      <c r="O20" s="104">
        <v>7.1</v>
      </c>
      <c r="P20" s="104"/>
      <c r="Q20" s="156"/>
      <c r="R20" s="156"/>
      <c r="S20" s="156"/>
      <c r="T20" s="160"/>
      <c r="U20" s="95"/>
      <c r="V20" s="95"/>
    </row>
    <row r="21" spans="1:22" ht="25.5">
      <c r="A21" s="164"/>
      <c r="B21" s="25">
        <v>9</v>
      </c>
      <c r="C21" s="103">
        <v>69</v>
      </c>
      <c r="D21" s="282">
        <v>8.2</v>
      </c>
      <c r="E21" s="282"/>
      <c r="F21" s="103">
        <v>1</v>
      </c>
      <c r="G21" s="104" t="s">
        <v>31</v>
      </c>
      <c r="H21" s="104" t="s">
        <v>39</v>
      </c>
      <c r="I21" s="104" t="s">
        <v>77</v>
      </c>
      <c r="J21" s="105" t="s">
        <v>33</v>
      </c>
      <c r="K21" s="105" t="s">
        <v>9</v>
      </c>
      <c r="L21" s="104" t="s">
        <v>73</v>
      </c>
      <c r="M21" s="104" t="s">
        <v>64</v>
      </c>
      <c r="N21" s="25">
        <f t="shared" si="0"/>
        <v>5.7</v>
      </c>
      <c r="O21" s="104"/>
      <c r="P21" s="104"/>
      <c r="Q21" s="104">
        <v>5.7</v>
      </c>
      <c r="R21" s="156"/>
      <c r="S21" s="156"/>
      <c r="T21" s="160"/>
      <c r="U21" s="95"/>
      <c r="V21" s="95"/>
    </row>
    <row r="22" spans="1:22" ht="25.5">
      <c r="A22" s="164"/>
      <c r="B22" s="25">
        <v>10</v>
      </c>
      <c r="C22" s="103">
        <v>72</v>
      </c>
      <c r="D22" s="282">
        <v>6.3</v>
      </c>
      <c r="E22" s="282"/>
      <c r="F22" s="103">
        <v>0.5</v>
      </c>
      <c r="G22" s="104" t="s">
        <v>30</v>
      </c>
      <c r="H22" s="104" t="s">
        <v>39</v>
      </c>
      <c r="I22" s="104" t="s">
        <v>77</v>
      </c>
      <c r="J22" s="105" t="s">
        <v>33</v>
      </c>
      <c r="K22" s="105" t="s">
        <v>9</v>
      </c>
      <c r="L22" s="104" t="s">
        <v>72</v>
      </c>
      <c r="M22" s="104" t="s">
        <v>112</v>
      </c>
      <c r="N22" s="25">
        <f t="shared" si="0"/>
        <v>3.5</v>
      </c>
      <c r="O22" s="104">
        <v>3.5</v>
      </c>
      <c r="P22" s="104"/>
      <c r="Q22" s="156"/>
      <c r="R22" s="156"/>
      <c r="S22" s="156"/>
      <c r="T22" s="160"/>
      <c r="U22" s="95"/>
      <c r="V22" s="95"/>
    </row>
    <row r="23" spans="1:22" ht="25.5">
      <c r="A23" s="164"/>
      <c r="B23" s="25">
        <v>11</v>
      </c>
      <c r="C23" s="103">
        <v>73</v>
      </c>
      <c r="D23" s="282">
        <v>1.6</v>
      </c>
      <c r="E23" s="282"/>
      <c r="F23" s="103">
        <v>0.9</v>
      </c>
      <c r="G23" s="104" t="s">
        <v>30</v>
      </c>
      <c r="H23" s="104" t="s">
        <v>39</v>
      </c>
      <c r="I23" s="104" t="s">
        <v>77</v>
      </c>
      <c r="J23" s="105" t="s">
        <v>33</v>
      </c>
      <c r="K23" s="105" t="s">
        <v>9</v>
      </c>
      <c r="L23" s="104" t="s">
        <v>72</v>
      </c>
      <c r="M23" s="104" t="s">
        <v>112</v>
      </c>
      <c r="N23" s="25">
        <f t="shared" si="0"/>
        <v>6.4</v>
      </c>
      <c r="O23" s="104">
        <v>6.4</v>
      </c>
      <c r="P23" s="104"/>
      <c r="Q23" s="156"/>
      <c r="R23" s="156"/>
      <c r="S23" s="156"/>
      <c r="T23" s="160"/>
      <c r="U23" s="95"/>
      <c r="V23" s="95"/>
    </row>
    <row r="24" spans="1:22" ht="25.5">
      <c r="A24" s="164"/>
      <c r="B24" s="25">
        <v>12</v>
      </c>
      <c r="C24" s="103">
        <v>76</v>
      </c>
      <c r="D24" s="285">
        <v>11</v>
      </c>
      <c r="E24" s="285"/>
      <c r="F24" s="103">
        <v>0.6</v>
      </c>
      <c r="G24" s="104" t="s">
        <v>30</v>
      </c>
      <c r="H24" s="104" t="s">
        <v>39</v>
      </c>
      <c r="I24" s="104" t="s">
        <v>77</v>
      </c>
      <c r="J24" s="105" t="s">
        <v>33</v>
      </c>
      <c r="K24" s="105" t="s">
        <v>9</v>
      </c>
      <c r="L24" s="104" t="s">
        <v>72</v>
      </c>
      <c r="M24" s="104" t="s">
        <v>112</v>
      </c>
      <c r="N24" s="25">
        <f t="shared" si="0"/>
        <v>4.3</v>
      </c>
      <c r="O24" s="104">
        <v>4.3</v>
      </c>
      <c r="P24" s="104"/>
      <c r="Q24" s="156"/>
      <c r="R24" s="156"/>
      <c r="S24" s="156"/>
      <c r="T24" s="160"/>
      <c r="U24" s="95"/>
      <c r="V24" s="95"/>
    </row>
    <row r="25" spans="1:22" ht="25.5">
      <c r="A25" s="164"/>
      <c r="B25" s="25">
        <v>13</v>
      </c>
      <c r="C25" s="106">
        <v>85</v>
      </c>
      <c r="D25" s="106">
        <v>4.6</v>
      </c>
      <c r="E25" s="109" t="s">
        <v>115</v>
      </c>
      <c r="F25" s="103">
        <v>1</v>
      </c>
      <c r="G25" s="104" t="s">
        <v>30</v>
      </c>
      <c r="H25" s="104" t="s">
        <v>38</v>
      </c>
      <c r="I25" s="104" t="s">
        <v>77</v>
      </c>
      <c r="J25" s="105" t="s">
        <v>33</v>
      </c>
      <c r="K25" s="105" t="s">
        <v>9</v>
      </c>
      <c r="L25" s="104" t="s">
        <v>110</v>
      </c>
      <c r="M25" s="104" t="s">
        <v>112</v>
      </c>
      <c r="N25" s="25">
        <f t="shared" si="0"/>
        <v>5</v>
      </c>
      <c r="O25" s="154">
        <v>5</v>
      </c>
      <c r="P25" s="154"/>
      <c r="Q25" s="156"/>
      <c r="R25" s="156"/>
      <c r="S25" s="156"/>
      <c r="T25" s="160"/>
      <c r="U25" s="95"/>
      <c r="V25" s="95"/>
    </row>
    <row r="26" spans="1:22" ht="25.5">
      <c r="A26" s="164"/>
      <c r="B26" s="25">
        <v>14</v>
      </c>
      <c r="C26" s="103">
        <v>85</v>
      </c>
      <c r="D26" s="287">
        <v>5.3</v>
      </c>
      <c r="E26" s="287"/>
      <c r="F26" s="103">
        <v>0.4</v>
      </c>
      <c r="G26" s="104" t="s">
        <v>30</v>
      </c>
      <c r="H26" s="104" t="s">
        <v>38</v>
      </c>
      <c r="I26" s="104" t="s">
        <v>77</v>
      </c>
      <c r="J26" s="105" t="s">
        <v>33</v>
      </c>
      <c r="K26" s="105" t="s">
        <v>9</v>
      </c>
      <c r="L26" s="104" t="s">
        <v>72</v>
      </c>
      <c r="M26" s="104" t="s">
        <v>112</v>
      </c>
      <c r="N26" s="25">
        <f t="shared" si="0"/>
        <v>2.8</v>
      </c>
      <c r="O26" s="104">
        <v>2.8</v>
      </c>
      <c r="P26" s="104"/>
      <c r="Q26" s="156"/>
      <c r="R26" s="156"/>
      <c r="S26" s="156"/>
      <c r="T26" s="160"/>
      <c r="U26" s="95"/>
      <c r="V26" s="95"/>
    </row>
    <row r="27" spans="1:22" ht="26.25" thickBot="1">
      <c r="A27" s="165"/>
      <c r="B27" s="75">
        <v>15</v>
      </c>
      <c r="C27" s="161">
        <v>88</v>
      </c>
      <c r="D27" s="361">
        <v>23.6</v>
      </c>
      <c r="E27" s="361"/>
      <c r="F27" s="161">
        <v>1</v>
      </c>
      <c r="G27" s="136" t="s">
        <v>31</v>
      </c>
      <c r="H27" s="136" t="s">
        <v>39</v>
      </c>
      <c r="I27" s="136" t="s">
        <v>77</v>
      </c>
      <c r="J27" s="136" t="s">
        <v>33</v>
      </c>
      <c r="K27" s="137" t="s">
        <v>9</v>
      </c>
      <c r="L27" s="137" t="s">
        <v>111</v>
      </c>
      <c r="M27" s="136" t="s">
        <v>93</v>
      </c>
      <c r="N27" s="75">
        <f t="shared" si="0"/>
        <v>5</v>
      </c>
      <c r="O27" s="136"/>
      <c r="P27" s="136"/>
      <c r="Q27" s="136">
        <v>4</v>
      </c>
      <c r="R27" s="75">
        <v>1</v>
      </c>
      <c r="S27" s="162"/>
      <c r="T27" s="163"/>
      <c r="U27" s="95"/>
      <c r="V27" s="95"/>
    </row>
    <row r="28" spans="1:22" ht="22.5" customHeight="1" thickBot="1">
      <c r="A28" s="357" t="s">
        <v>34</v>
      </c>
      <c r="B28" s="358"/>
      <c r="C28" s="358"/>
      <c r="D28" s="358"/>
      <c r="E28" s="359"/>
      <c r="F28" s="68">
        <f>SUM(F13:F27)</f>
        <v>13.1</v>
      </c>
      <c r="G28" s="92"/>
      <c r="H28" s="69"/>
      <c r="I28" s="70"/>
      <c r="J28" s="71"/>
      <c r="K28" s="71"/>
      <c r="L28" s="71"/>
      <c r="M28" s="66"/>
      <c r="N28" s="68">
        <f aca="true" t="shared" si="1" ref="N28:S28">SUM(N13:N27)</f>
        <v>75.5</v>
      </c>
      <c r="O28" s="155">
        <f t="shared" si="1"/>
        <v>56.199999999999996</v>
      </c>
      <c r="P28" s="68">
        <f t="shared" si="1"/>
        <v>3</v>
      </c>
      <c r="Q28" s="68">
        <f t="shared" si="1"/>
        <v>9.7</v>
      </c>
      <c r="R28" s="68">
        <f t="shared" si="1"/>
        <v>6.6</v>
      </c>
      <c r="S28" s="68">
        <f t="shared" si="1"/>
        <v>0</v>
      </c>
      <c r="T28" s="72"/>
      <c r="U28" s="94"/>
      <c r="V28" s="15"/>
    </row>
    <row r="29" spans="21:22" ht="12.75">
      <c r="U29" s="15"/>
      <c r="V29" s="15"/>
    </row>
    <row r="30" spans="21:22" ht="12.75">
      <c r="U30" s="15"/>
      <c r="V30" s="15"/>
    </row>
    <row r="31" spans="6:17" ht="12.75">
      <c r="F31" s="324" t="s">
        <v>120</v>
      </c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</row>
    <row r="32" spans="6:17" ht="12.75"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</row>
    <row r="33" spans="6:17" ht="12.75">
      <c r="F33" s="299" t="s">
        <v>104</v>
      </c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</row>
  </sheetData>
  <sheetProtection selectLockedCells="1" selectUnlockedCells="1"/>
  <mergeCells count="43">
    <mergeCell ref="F31:Q31"/>
    <mergeCell ref="F33:Q33"/>
    <mergeCell ref="N4:R4"/>
    <mergeCell ref="M2:R2"/>
    <mergeCell ref="D21:E21"/>
    <mergeCell ref="D22:E22"/>
    <mergeCell ref="A6:T6"/>
    <mergeCell ref="C8:C10"/>
    <mergeCell ref="D26:E26"/>
    <mergeCell ref="D27:E27"/>
    <mergeCell ref="A28:E28"/>
    <mergeCell ref="D16:E16"/>
    <mergeCell ref="D17:E17"/>
    <mergeCell ref="D18:E18"/>
    <mergeCell ref="D19:E19"/>
    <mergeCell ref="D20:E20"/>
    <mergeCell ref="D23:E23"/>
    <mergeCell ref="D24:E24"/>
    <mergeCell ref="A7:T7"/>
    <mergeCell ref="H8:H10"/>
    <mergeCell ref="F8:F10"/>
    <mergeCell ref="D8:E10"/>
    <mergeCell ref="M1:R1"/>
    <mergeCell ref="M3:R3"/>
    <mergeCell ref="A12:T12"/>
    <mergeCell ref="L8:L10"/>
    <mergeCell ref="G8:G10"/>
    <mergeCell ref="M8:M10"/>
    <mergeCell ref="T8:T10"/>
    <mergeCell ref="B8:B10"/>
    <mergeCell ref="D11:E11"/>
    <mergeCell ref="J9:J10"/>
    <mergeCell ref="K9:K10"/>
    <mergeCell ref="D13:E13"/>
    <mergeCell ref="D14:E14"/>
    <mergeCell ref="D15:E15"/>
    <mergeCell ref="N9:N10"/>
    <mergeCell ref="O9:S9"/>
    <mergeCell ref="A5:T5"/>
    <mergeCell ref="A8:A10"/>
    <mergeCell ref="N8:S8"/>
    <mergeCell ref="I8:I10"/>
    <mergeCell ref="J8:K8"/>
  </mergeCells>
  <printOptions horizontalCentered="1"/>
  <pageMargins left="0.7480314960629921" right="0.7480314960629921" top="0.3937007874015748" bottom="0.984251968503937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4:K28"/>
  <sheetViews>
    <sheetView view="pageLayout" workbookViewId="0" topLeftCell="A1">
      <selection activeCell="I9" sqref="I9:I11"/>
    </sheetView>
  </sheetViews>
  <sheetFormatPr defaultColWidth="9.140625" defaultRowHeight="12.75"/>
  <cols>
    <col min="6" max="6" width="21.140625" style="0" customWidth="1"/>
    <col min="8" max="8" width="18.00390625" style="0" customWidth="1"/>
    <col min="9" max="9" width="10.8515625" style="0" bestFit="1" customWidth="1"/>
    <col min="11" max="11" width="13.57421875" style="152" customWidth="1"/>
  </cols>
  <sheetData>
    <row r="4" spans="1:11" ht="18">
      <c r="A4" s="1" t="s">
        <v>0</v>
      </c>
      <c r="B4" s="1"/>
      <c r="C4" s="1" t="s">
        <v>1</v>
      </c>
      <c r="D4" s="1"/>
      <c r="E4" s="1"/>
      <c r="F4" s="1"/>
      <c r="G4" s="1" t="s">
        <v>2</v>
      </c>
      <c r="H4" s="1"/>
      <c r="I4" s="44">
        <v>3</v>
      </c>
      <c r="J4" s="1" t="s">
        <v>63</v>
      </c>
      <c r="K4" s="59">
        <f>I4*K$14/I$14</f>
        <v>0.22900763358778625</v>
      </c>
    </row>
    <row r="5" spans="1:11" ht="18">
      <c r="A5" s="1"/>
      <c r="B5" s="1"/>
      <c r="C5" s="1"/>
      <c r="D5" s="1"/>
      <c r="E5" s="1"/>
      <c r="F5" s="1"/>
      <c r="G5" s="1" t="s">
        <v>117</v>
      </c>
      <c r="H5" s="1"/>
      <c r="I5" s="44">
        <v>1</v>
      </c>
      <c r="J5" s="1" t="s">
        <v>63</v>
      </c>
      <c r="K5" s="59">
        <f>I5*K$14/I$14</f>
        <v>0.07633587786259542</v>
      </c>
    </row>
    <row r="6" spans="1:11" ht="18">
      <c r="A6" s="1"/>
      <c r="B6" s="1"/>
      <c r="C6" s="1"/>
      <c r="D6" s="1"/>
      <c r="E6" s="1"/>
      <c r="F6" s="1"/>
      <c r="G6" s="1" t="s">
        <v>75</v>
      </c>
      <c r="H6" s="1"/>
      <c r="I6" s="44">
        <v>8.1</v>
      </c>
      <c r="J6" s="1" t="s">
        <v>63</v>
      </c>
      <c r="K6" s="59">
        <f>I6*K$14/I$14</f>
        <v>0.6183206106870229</v>
      </c>
    </row>
    <row r="7" spans="1:11" ht="18">
      <c r="A7" s="1"/>
      <c r="B7" s="1"/>
      <c r="C7" s="1"/>
      <c r="D7" s="1"/>
      <c r="E7" s="1"/>
      <c r="F7" s="1"/>
      <c r="G7" s="1" t="s">
        <v>118</v>
      </c>
      <c r="H7" s="1"/>
      <c r="I7" s="44">
        <v>1</v>
      </c>
      <c r="J7" s="1" t="s">
        <v>63</v>
      </c>
      <c r="K7" s="59">
        <f>I7*K$14/I$14</f>
        <v>0.07633587786259542</v>
      </c>
    </row>
    <row r="8" spans="1:11" ht="18">
      <c r="A8" s="1"/>
      <c r="B8" s="1"/>
      <c r="C8" s="1"/>
      <c r="D8" s="1"/>
      <c r="E8" s="1"/>
      <c r="F8" s="1"/>
      <c r="G8" s="1"/>
      <c r="H8" s="1"/>
      <c r="I8" s="2"/>
      <c r="J8" s="1"/>
      <c r="K8" s="59"/>
    </row>
    <row r="9" spans="1:11" ht="18">
      <c r="A9" s="1"/>
      <c r="B9" s="1"/>
      <c r="C9" s="1" t="s">
        <v>3</v>
      </c>
      <c r="D9" s="1"/>
      <c r="E9" s="1"/>
      <c r="F9" s="1"/>
      <c r="G9" s="1" t="s">
        <v>38</v>
      </c>
      <c r="H9" s="1"/>
      <c r="I9" s="2">
        <v>3.4</v>
      </c>
      <c r="J9" s="1" t="s">
        <v>63</v>
      </c>
      <c r="K9" s="59">
        <f>I9*K14/I14</f>
        <v>0.2595419847328244</v>
      </c>
    </row>
    <row r="10" spans="1:11" ht="18">
      <c r="A10" s="1"/>
      <c r="B10" s="1"/>
      <c r="C10" s="1"/>
      <c r="D10" s="1"/>
      <c r="E10" s="1"/>
      <c r="F10" s="1"/>
      <c r="G10" s="1" t="s">
        <v>57</v>
      </c>
      <c r="H10" s="1"/>
      <c r="I10" s="44">
        <v>1</v>
      </c>
      <c r="J10" s="1" t="s">
        <v>63</v>
      </c>
      <c r="K10" s="59">
        <f>I10*K14/I14</f>
        <v>0.07633587786259542</v>
      </c>
    </row>
    <row r="11" spans="1:11" ht="18">
      <c r="A11" s="1"/>
      <c r="B11" s="1"/>
      <c r="C11" s="1"/>
      <c r="D11" s="1"/>
      <c r="E11" s="1"/>
      <c r="F11" s="1"/>
      <c r="G11" s="1" t="s">
        <v>39</v>
      </c>
      <c r="H11" s="1"/>
      <c r="I11" s="2">
        <v>8.7</v>
      </c>
      <c r="J11" s="1" t="s">
        <v>63</v>
      </c>
      <c r="K11" s="59">
        <f>I11*K16/I14</f>
        <v>0.6641221374045801</v>
      </c>
    </row>
    <row r="12" spans="1:11" ht="18">
      <c r="A12" s="1"/>
      <c r="B12" s="1"/>
      <c r="C12" s="1"/>
      <c r="D12" s="1"/>
      <c r="E12" s="1"/>
      <c r="F12" s="1"/>
      <c r="G12" s="1"/>
      <c r="H12" s="1"/>
      <c r="I12" s="2"/>
      <c r="J12" s="1"/>
      <c r="K12" s="59"/>
    </row>
    <row r="13" spans="1:11" ht="18">
      <c r="A13" s="1"/>
      <c r="B13" s="1"/>
      <c r="C13" s="1"/>
      <c r="D13" s="1"/>
      <c r="E13" s="1"/>
      <c r="F13" s="1"/>
      <c r="H13" s="1"/>
      <c r="I13" s="2"/>
      <c r="J13" s="1"/>
      <c r="K13" s="59"/>
    </row>
    <row r="14" spans="1:11" ht="18">
      <c r="A14" s="1"/>
      <c r="B14" s="1"/>
      <c r="C14" s="1" t="s">
        <v>5</v>
      </c>
      <c r="D14" s="1"/>
      <c r="E14" s="1"/>
      <c r="F14" s="1"/>
      <c r="G14" s="1" t="s">
        <v>36</v>
      </c>
      <c r="H14" s="1"/>
      <c r="I14" s="2">
        <f>I4+I6+I7+I5</f>
        <v>13.1</v>
      </c>
      <c r="J14" s="1" t="s">
        <v>63</v>
      </c>
      <c r="K14" s="59">
        <v>1</v>
      </c>
    </row>
    <row r="15" spans="1:11" ht="18">
      <c r="A15" s="1"/>
      <c r="B15" s="1"/>
      <c r="C15" s="1"/>
      <c r="D15" s="1"/>
      <c r="E15" s="1"/>
      <c r="F15" s="1"/>
      <c r="G15" s="1"/>
      <c r="H15" s="1"/>
      <c r="I15" s="2"/>
      <c r="K15" s="59"/>
    </row>
    <row r="16" spans="1:11" ht="18">
      <c r="A16" s="1"/>
      <c r="B16" s="1"/>
      <c r="C16" s="1" t="s">
        <v>40</v>
      </c>
      <c r="D16" s="1"/>
      <c r="E16" s="1"/>
      <c r="F16" s="1"/>
      <c r="G16" s="1" t="s">
        <v>7</v>
      </c>
      <c r="H16" s="1"/>
      <c r="I16" s="2">
        <v>13.1</v>
      </c>
      <c r="J16" s="1" t="s">
        <v>63</v>
      </c>
      <c r="K16" s="59">
        <v>1</v>
      </c>
    </row>
    <row r="17" spans="1:11" ht="18">
      <c r="A17" s="1"/>
      <c r="B17" s="1"/>
      <c r="C17" s="1"/>
      <c r="D17" s="1"/>
      <c r="E17" s="1"/>
      <c r="F17" s="1"/>
      <c r="G17" s="1"/>
      <c r="H17" s="1"/>
      <c r="I17" s="2"/>
      <c r="J17" s="1"/>
      <c r="K17" s="59"/>
    </row>
    <row r="18" spans="1:11" ht="18">
      <c r="A18" s="1"/>
      <c r="B18" s="1"/>
      <c r="C18" s="1" t="s">
        <v>41</v>
      </c>
      <c r="D18" s="1"/>
      <c r="E18" s="1"/>
      <c r="F18" s="1"/>
      <c r="G18" s="1" t="s">
        <v>9</v>
      </c>
      <c r="H18" s="1"/>
      <c r="I18" s="2">
        <v>13.1</v>
      </c>
      <c r="J18" s="1" t="s">
        <v>63</v>
      </c>
      <c r="K18" s="59">
        <v>1</v>
      </c>
    </row>
    <row r="24" spans="1:11" ht="18">
      <c r="A24" s="300" t="s">
        <v>119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</row>
    <row r="25" spans="1:11" ht="18">
      <c r="A25" s="5"/>
      <c r="B25" s="5"/>
      <c r="C25" s="5"/>
      <c r="D25" s="5"/>
      <c r="E25" s="5"/>
      <c r="F25" s="5"/>
      <c r="G25" s="5"/>
      <c r="H25" s="5"/>
      <c r="I25" s="5"/>
      <c r="J25" s="5"/>
      <c r="K25" s="153"/>
    </row>
    <row r="26" spans="1:11" ht="18">
      <c r="A26" s="300" t="s">
        <v>67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</row>
    <row r="27" spans="1:11" ht="18">
      <c r="A27" s="5"/>
      <c r="B27" s="5"/>
      <c r="C27" s="5"/>
      <c r="D27" s="5"/>
      <c r="E27" s="5"/>
      <c r="F27" s="5"/>
      <c r="G27" s="5"/>
      <c r="H27" s="5"/>
      <c r="I27" s="5"/>
      <c r="J27" s="5"/>
      <c r="K27" s="153"/>
    </row>
    <row r="28" spans="1:11" ht="18">
      <c r="A28" s="5"/>
      <c r="B28" s="5"/>
      <c r="C28" s="5"/>
      <c r="D28" s="5"/>
      <c r="E28" s="5"/>
      <c r="F28" s="5"/>
      <c r="G28" s="5"/>
      <c r="H28" s="5"/>
      <c r="I28" s="5"/>
      <c r="J28" s="5"/>
      <c r="K28" s="153"/>
    </row>
  </sheetData>
  <sheetProtection selectLockedCells="1" selectUnlockedCells="1"/>
  <mergeCells count="2">
    <mergeCell ref="A24:K24"/>
    <mergeCell ref="A26:K2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S25"/>
  <sheetViews>
    <sheetView workbookViewId="0" topLeftCell="A10">
      <selection activeCell="J20" sqref="J20"/>
    </sheetView>
  </sheetViews>
  <sheetFormatPr defaultColWidth="9.140625" defaultRowHeight="12.75"/>
  <cols>
    <col min="1" max="1" width="18.57421875" style="0" customWidth="1"/>
    <col min="2" max="3" width="3.8515625" style="0" customWidth="1"/>
    <col min="4" max="4" width="4.8515625" style="0" customWidth="1"/>
    <col min="5" max="5" width="5.57421875" style="0" customWidth="1"/>
    <col min="6" max="6" width="4.8515625" style="0" customWidth="1"/>
    <col min="7" max="7" width="4.7109375" style="0" customWidth="1"/>
    <col min="9" max="9" width="16.00390625" style="0" customWidth="1"/>
    <col min="10" max="10" width="7.8515625" style="0" customWidth="1"/>
    <col min="11" max="11" width="9.421875" style="0" customWidth="1"/>
    <col min="12" max="12" width="14.7109375" style="0" customWidth="1"/>
    <col min="13" max="13" width="8.421875" style="0" customWidth="1"/>
    <col min="14" max="15" width="5.7109375" style="0" customWidth="1"/>
    <col min="16" max="16" width="5.57421875" style="0" customWidth="1"/>
    <col min="17" max="17" width="5.140625" style="0" customWidth="1"/>
    <col min="18" max="18" width="4.8515625" style="0" customWidth="1"/>
    <col min="19" max="19" width="6.57421875" style="0" customWidth="1"/>
  </cols>
  <sheetData>
    <row r="1" spans="1:19" ht="15.75">
      <c r="A1" s="6"/>
      <c r="B1" s="7"/>
      <c r="C1" s="7"/>
      <c r="D1" s="6"/>
      <c r="E1" s="7"/>
      <c r="F1" s="7"/>
      <c r="G1" s="7"/>
      <c r="H1" s="6"/>
      <c r="I1" s="6"/>
      <c r="J1" s="6"/>
      <c r="K1" s="6"/>
      <c r="L1" s="290" t="s">
        <v>10</v>
      </c>
      <c r="M1" s="290"/>
      <c r="N1" s="290"/>
      <c r="O1" s="290"/>
      <c r="P1" s="290"/>
      <c r="Q1" s="7"/>
      <c r="R1" s="6"/>
      <c r="S1" s="6"/>
    </row>
    <row r="2" spans="1:19" ht="15.75">
      <c r="A2" s="8"/>
      <c r="B2" s="9"/>
      <c r="C2" s="9"/>
      <c r="D2" s="8"/>
      <c r="E2" s="9"/>
      <c r="F2" s="9"/>
      <c r="G2" s="9"/>
      <c r="H2" s="8"/>
      <c r="I2" s="8"/>
      <c r="J2" s="8"/>
      <c r="K2" s="8"/>
      <c r="L2" s="291" t="s">
        <v>86</v>
      </c>
      <c r="M2" s="291"/>
      <c r="N2" s="291"/>
      <c r="O2" s="291"/>
      <c r="P2" s="291"/>
      <c r="Q2" s="23"/>
      <c r="R2" s="23"/>
      <c r="S2" s="23"/>
    </row>
    <row r="3" spans="1:19" ht="15.75">
      <c r="A3" s="8"/>
      <c r="B3" s="9"/>
      <c r="C3" s="9"/>
      <c r="D3" s="8"/>
      <c r="E3" s="9"/>
      <c r="F3" s="9"/>
      <c r="G3" s="8"/>
      <c r="H3" s="8"/>
      <c r="I3" s="8"/>
      <c r="J3" s="8"/>
      <c r="K3" s="8"/>
      <c r="L3" s="121" t="s">
        <v>87</v>
      </c>
      <c r="M3" s="121"/>
      <c r="N3" s="121"/>
      <c r="O3" s="121"/>
      <c r="P3" s="121"/>
      <c r="Q3" s="23"/>
      <c r="R3" s="23"/>
      <c r="S3" s="23"/>
    </row>
    <row r="4" spans="1:19" ht="15.75">
      <c r="A4" s="8"/>
      <c r="B4" s="9"/>
      <c r="C4" s="8"/>
      <c r="D4" s="9"/>
      <c r="E4" s="9"/>
      <c r="F4" s="11"/>
      <c r="G4" s="9"/>
      <c r="H4" s="8"/>
      <c r="I4" s="8"/>
      <c r="J4" s="8"/>
      <c r="K4" s="8"/>
      <c r="L4" s="290" t="s">
        <v>88</v>
      </c>
      <c r="M4" s="290"/>
      <c r="N4" s="290"/>
      <c r="O4" s="290"/>
      <c r="P4" s="290"/>
      <c r="Q4" s="8"/>
      <c r="R4" s="8"/>
      <c r="S4" s="8"/>
    </row>
    <row r="5" spans="1:19" ht="18">
      <c r="A5" s="300" t="s">
        <v>11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</row>
    <row r="6" spans="1:19" ht="30.75" customHeight="1">
      <c r="A6" s="364" t="s">
        <v>121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</row>
    <row r="7" spans="1:19" ht="16.5" thickBot="1">
      <c r="A7" s="264" t="s">
        <v>12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</row>
    <row r="8" spans="1:19" ht="30" customHeight="1" thickBot="1">
      <c r="A8" s="365" t="s">
        <v>13</v>
      </c>
      <c r="B8" s="304" t="s">
        <v>14</v>
      </c>
      <c r="C8" s="304" t="s">
        <v>15</v>
      </c>
      <c r="D8" s="304" t="s">
        <v>16</v>
      </c>
      <c r="E8" s="304" t="s">
        <v>17</v>
      </c>
      <c r="F8" s="304" t="s">
        <v>18</v>
      </c>
      <c r="G8" s="304" t="s">
        <v>19</v>
      </c>
      <c r="H8" s="304" t="s">
        <v>20</v>
      </c>
      <c r="I8" s="362" t="s">
        <v>21</v>
      </c>
      <c r="J8" s="362"/>
      <c r="K8" s="304" t="s">
        <v>22</v>
      </c>
      <c r="L8" s="304" t="s">
        <v>23</v>
      </c>
      <c r="M8" s="362" t="s">
        <v>24</v>
      </c>
      <c r="N8" s="362"/>
      <c r="O8" s="362"/>
      <c r="P8" s="362"/>
      <c r="Q8" s="362"/>
      <c r="R8" s="362"/>
      <c r="S8" s="363" t="s">
        <v>25</v>
      </c>
    </row>
    <row r="9" spans="1:19" ht="44.25" customHeight="1" thickBot="1">
      <c r="A9" s="365"/>
      <c r="B9" s="304"/>
      <c r="C9" s="304"/>
      <c r="D9" s="304"/>
      <c r="E9" s="304"/>
      <c r="F9" s="304"/>
      <c r="G9" s="304"/>
      <c r="H9" s="304"/>
      <c r="I9" s="305" t="s">
        <v>26</v>
      </c>
      <c r="J9" s="305" t="s">
        <v>27</v>
      </c>
      <c r="K9" s="304"/>
      <c r="L9" s="304"/>
      <c r="M9" s="305" t="s">
        <v>28</v>
      </c>
      <c r="N9" s="352" t="s">
        <v>29</v>
      </c>
      <c r="O9" s="352"/>
      <c r="P9" s="352"/>
      <c r="Q9" s="352"/>
      <c r="R9" s="352"/>
      <c r="S9" s="363"/>
    </row>
    <row r="10" spans="1:19" ht="42" customHeight="1">
      <c r="A10" s="365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25" t="s">
        <v>30</v>
      </c>
      <c r="O10" s="27" t="s">
        <v>108</v>
      </c>
      <c r="P10" s="27" t="s">
        <v>31</v>
      </c>
      <c r="Q10" s="27" t="s">
        <v>43</v>
      </c>
      <c r="R10" s="39" t="s">
        <v>59</v>
      </c>
      <c r="S10" s="363"/>
    </row>
    <row r="11" spans="1:19" ht="13.5" thickBot="1">
      <c r="A11" s="173">
        <v>1</v>
      </c>
      <c r="B11" s="158">
        <v>2</v>
      </c>
      <c r="C11" s="158">
        <v>3</v>
      </c>
      <c r="D11" s="158">
        <v>4</v>
      </c>
      <c r="E11" s="158">
        <v>5</v>
      </c>
      <c r="F11" s="158">
        <v>6</v>
      </c>
      <c r="G11" s="158">
        <v>7</v>
      </c>
      <c r="H11" s="158">
        <v>8</v>
      </c>
      <c r="I11" s="158">
        <v>9</v>
      </c>
      <c r="J11" s="158">
        <v>10</v>
      </c>
      <c r="K11" s="158">
        <v>11</v>
      </c>
      <c r="L11" s="14">
        <v>12</v>
      </c>
      <c r="M11" s="158">
        <v>13</v>
      </c>
      <c r="N11" s="158">
        <v>14</v>
      </c>
      <c r="O11" s="158"/>
      <c r="P11" s="158">
        <v>15</v>
      </c>
      <c r="Q11" s="158">
        <v>16</v>
      </c>
      <c r="R11" s="158">
        <v>17</v>
      </c>
      <c r="S11" s="174">
        <v>19</v>
      </c>
    </row>
    <row r="12" spans="1:19" ht="18">
      <c r="A12" s="175"/>
      <c r="B12" s="176"/>
      <c r="C12" s="177"/>
      <c r="D12" s="177"/>
      <c r="E12" s="178"/>
      <c r="F12" s="176"/>
      <c r="G12" s="176"/>
      <c r="H12" s="179"/>
      <c r="I12" s="180" t="s">
        <v>32</v>
      </c>
      <c r="J12" s="179"/>
      <c r="K12" s="179"/>
      <c r="L12" s="181"/>
      <c r="M12" s="182"/>
      <c r="N12" s="179"/>
      <c r="O12" s="179"/>
      <c r="P12" s="179"/>
      <c r="Q12" s="182"/>
      <c r="R12" s="179"/>
      <c r="S12" s="183"/>
    </row>
    <row r="13" spans="1:19" ht="25.5">
      <c r="A13" s="184"/>
      <c r="B13" s="27">
        <v>1</v>
      </c>
      <c r="C13" s="170">
        <v>7</v>
      </c>
      <c r="D13" s="170">
        <v>20.3</v>
      </c>
      <c r="E13" s="170">
        <v>1</v>
      </c>
      <c r="F13" s="166" t="s">
        <v>31</v>
      </c>
      <c r="G13" s="170" t="s">
        <v>4</v>
      </c>
      <c r="H13" s="104" t="s">
        <v>77</v>
      </c>
      <c r="I13" s="105" t="s">
        <v>33</v>
      </c>
      <c r="J13" s="105" t="s">
        <v>9</v>
      </c>
      <c r="K13" s="104" t="s">
        <v>60</v>
      </c>
      <c r="L13" s="104" t="s">
        <v>64</v>
      </c>
      <c r="M13" s="98">
        <f aca="true" t="shared" si="0" ref="M13:M21">SUM(N13:R13)</f>
        <v>4.8</v>
      </c>
      <c r="N13" s="27"/>
      <c r="O13" s="27"/>
      <c r="P13" s="27">
        <v>4.8</v>
      </c>
      <c r="Q13" s="171"/>
      <c r="R13" s="40"/>
      <c r="S13" s="73"/>
    </row>
    <row r="14" spans="1:19" ht="25.5">
      <c r="A14" s="184"/>
      <c r="B14" s="27">
        <v>2</v>
      </c>
      <c r="C14" s="170">
        <v>7</v>
      </c>
      <c r="D14" s="170">
        <v>20.4</v>
      </c>
      <c r="E14" s="170">
        <v>1</v>
      </c>
      <c r="F14" s="166" t="s">
        <v>31</v>
      </c>
      <c r="G14" s="170" t="s">
        <v>4</v>
      </c>
      <c r="H14" s="104" t="s">
        <v>77</v>
      </c>
      <c r="I14" s="105" t="s">
        <v>33</v>
      </c>
      <c r="J14" s="105" t="s">
        <v>9</v>
      </c>
      <c r="K14" s="104" t="s">
        <v>60</v>
      </c>
      <c r="L14" s="104" t="s">
        <v>64</v>
      </c>
      <c r="M14" s="98">
        <f t="shared" si="0"/>
        <v>4.8</v>
      </c>
      <c r="N14" s="27"/>
      <c r="O14" s="27"/>
      <c r="P14" s="27">
        <v>4.8</v>
      </c>
      <c r="Q14" s="171"/>
      <c r="R14" s="40"/>
      <c r="S14" s="73"/>
    </row>
    <row r="15" spans="1:19" ht="25.5">
      <c r="A15" s="184"/>
      <c r="B15" s="27">
        <v>3</v>
      </c>
      <c r="C15" s="170">
        <v>7</v>
      </c>
      <c r="D15" s="170">
        <v>21.3</v>
      </c>
      <c r="E15" s="170">
        <v>1</v>
      </c>
      <c r="F15" s="166" t="s">
        <v>31</v>
      </c>
      <c r="G15" s="170" t="s">
        <v>4</v>
      </c>
      <c r="H15" s="104" t="s">
        <v>77</v>
      </c>
      <c r="I15" s="105" t="s">
        <v>33</v>
      </c>
      <c r="J15" s="105" t="s">
        <v>9</v>
      </c>
      <c r="K15" s="104" t="s">
        <v>60</v>
      </c>
      <c r="L15" s="104" t="s">
        <v>64</v>
      </c>
      <c r="M15" s="98">
        <f t="shared" si="0"/>
        <v>4.8</v>
      </c>
      <c r="N15" s="27"/>
      <c r="O15" s="27"/>
      <c r="P15" s="27">
        <v>4.8</v>
      </c>
      <c r="Q15" s="171"/>
      <c r="R15" s="40"/>
      <c r="S15" s="73"/>
    </row>
    <row r="16" spans="1:19" ht="25.5">
      <c r="A16" s="184"/>
      <c r="B16" s="27">
        <v>4</v>
      </c>
      <c r="C16" s="170">
        <v>11</v>
      </c>
      <c r="D16" s="170">
        <v>8.1</v>
      </c>
      <c r="E16" s="170">
        <v>1</v>
      </c>
      <c r="F16" s="166" t="s">
        <v>31</v>
      </c>
      <c r="G16" s="170" t="s">
        <v>4</v>
      </c>
      <c r="H16" s="104" t="s">
        <v>77</v>
      </c>
      <c r="I16" s="105" t="s">
        <v>33</v>
      </c>
      <c r="J16" s="105" t="s">
        <v>9</v>
      </c>
      <c r="K16" s="104" t="s">
        <v>60</v>
      </c>
      <c r="L16" s="104" t="s">
        <v>64</v>
      </c>
      <c r="M16" s="98">
        <f t="shared" si="0"/>
        <v>4.8</v>
      </c>
      <c r="N16" s="27"/>
      <c r="O16" s="27"/>
      <c r="P16" s="27">
        <v>4.8</v>
      </c>
      <c r="Q16" s="171"/>
      <c r="R16" s="40"/>
      <c r="S16" s="73"/>
    </row>
    <row r="17" spans="1:19" ht="25.5">
      <c r="A17" s="184"/>
      <c r="B17" s="27">
        <v>5</v>
      </c>
      <c r="C17" s="170">
        <v>11</v>
      </c>
      <c r="D17" s="170">
        <v>8.2</v>
      </c>
      <c r="E17" s="170">
        <v>1</v>
      </c>
      <c r="F17" s="166" t="s">
        <v>31</v>
      </c>
      <c r="G17" s="170" t="s">
        <v>4</v>
      </c>
      <c r="H17" s="104" t="s">
        <v>77</v>
      </c>
      <c r="I17" s="105" t="s">
        <v>33</v>
      </c>
      <c r="J17" s="105" t="s">
        <v>9</v>
      </c>
      <c r="K17" s="104" t="s">
        <v>60</v>
      </c>
      <c r="L17" s="104" t="s">
        <v>64</v>
      </c>
      <c r="M17" s="98">
        <f t="shared" si="0"/>
        <v>4.8</v>
      </c>
      <c r="N17" s="27"/>
      <c r="O17" s="27"/>
      <c r="P17" s="27">
        <v>4.8</v>
      </c>
      <c r="Q17" s="171"/>
      <c r="R17" s="40"/>
      <c r="S17" s="73"/>
    </row>
    <row r="18" spans="1:19" ht="25.5">
      <c r="A18" s="184"/>
      <c r="B18" s="27">
        <v>6</v>
      </c>
      <c r="C18" s="170">
        <v>30</v>
      </c>
      <c r="D18" s="170">
        <v>3.3</v>
      </c>
      <c r="E18" s="170">
        <v>1</v>
      </c>
      <c r="F18" s="166" t="s">
        <v>31</v>
      </c>
      <c r="G18" s="170" t="s">
        <v>4</v>
      </c>
      <c r="H18" s="104" t="s">
        <v>77</v>
      </c>
      <c r="I18" s="105" t="s">
        <v>33</v>
      </c>
      <c r="J18" s="105" t="s">
        <v>9</v>
      </c>
      <c r="K18" s="104" t="s">
        <v>60</v>
      </c>
      <c r="L18" s="104" t="s">
        <v>64</v>
      </c>
      <c r="M18" s="98">
        <f t="shared" si="0"/>
        <v>4.8</v>
      </c>
      <c r="N18" s="27"/>
      <c r="O18" s="27"/>
      <c r="P18" s="27">
        <v>4.8</v>
      </c>
      <c r="Q18" s="171"/>
      <c r="R18" s="40"/>
      <c r="S18" s="73"/>
    </row>
    <row r="19" spans="1:19" ht="25.5">
      <c r="A19" s="184"/>
      <c r="B19" s="27">
        <v>7</v>
      </c>
      <c r="C19" s="170">
        <v>33</v>
      </c>
      <c r="D19" s="170">
        <v>10.2</v>
      </c>
      <c r="E19" s="170">
        <v>1</v>
      </c>
      <c r="F19" s="166" t="s">
        <v>31</v>
      </c>
      <c r="G19" s="170" t="s">
        <v>4</v>
      </c>
      <c r="H19" s="104" t="s">
        <v>77</v>
      </c>
      <c r="I19" s="105" t="s">
        <v>33</v>
      </c>
      <c r="J19" s="105" t="s">
        <v>9</v>
      </c>
      <c r="K19" s="104" t="s">
        <v>60</v>
      </c>
      <c r="L19" s="104" t="s">
        <v>64</v>
      </c>
      <c r="M19" s="98">
        <f t="shared" si="0"/>
        <v>4.8</v>
      </c>
      <c r="N19" s="27"/>
      <c r="O19" s="27"/>
      <c r="P19" s="27">
        <v>4.8</v>
      </c>
      <c r="Q19" s="171"/>
      <c r="R19" s="40"/>
      <c r="S19" s="73"/>
    </row>
    <row r="20" spans="1:19" ht="25.5">
      <c r="A20" s="184"/>
      <c r="B20" s="27">
        <v>8</v>
      </c>
      <c r="C20" s="170">
        <v>59</v>
      </c>
      <c r="D20" s="170">
        <v>12.2</v>
      </c>
      <c r="E20" s="170">
        <v>1</v>
      </c>
      <c r="F20" s="166" t="s">
        <v>31</v>
      </c>
      <c r="G20" s="170" t="s">
        <v>4</v>
      </c>
      <c r="H20" s="104" t="s">
        <v>77</v>
      </c>
      <c r="I20" s="105" t="s">
        <v>33</v>
      </c>
      <c r="J20" s="105" t="s">
        <v>9</v>
      </c>
      <c r="K20" s="104" t="s">
        <v>60</v>
      </c>
      <c r="L20" s="104" t="s">
        <v>64</v>
      </c>
      <c r="M20" s="98">
        <f t="shared" si="0"/>
        <v>4.8</v>
      </c>
      <c r="N20" s="27"/>
      <c r="O20" s="27"/>
      <c r="P20" s="27">
        <v>4.8</v>
      </c>
      <c r="Q20" s="171"/>
      <c r="R20" s="40"/>
      <c r="S20" s="73"/>
    </row>
    <row r="21" spans="1:19" ht="26.25" thickBot="1">
      <c r="A21" s="185"/>
      <c r="B21" s="76">
        <v>9</v>
      </c>
      <c r="C21" s="186">
        <v>70</v>
      </c>
      <c r="D21" s="186">
        <v>10.2</v>
      </c>
      <c r="E21" s="186">
        <v>1</v>
      </c>
      <c r="F21" s="167" t="s">
        <v>31</v>
      </c>
      <c r="G21" s="186" t="s">
        <v>4</v>
      </c>
      <c r="H21" s="136" t="s">
        <v>77</v>
      </c>
      <c r="I21" s="137" t="s">
        <v>33</v>
      </c>
      <c r="J21" s="137" t="s">
        <v>9</v>
      </c>
      <c r="K21" s="136" t="s">
        <v>60</v>
      </c>
      <c r="L21" s="136" t="s">
        <v>64</v>
      </c>
      <c r="M21" s="187">
        <f t="shared" si="0"/>
        <v>4.8</v>
      </c>
      <c r="N21" s="76"/>
      <c r="O21" s="76"/>
      <c r="P21" s="76">
        <v>4.8</v>
      </c>
      <c r="Q21" s="188"/>
      <c r="R21" s="189"/>
      <c r="S21" s="74"/>
    </row>
    <row r="22" spans="1:19" ht="21" customHeight="1" thickBot="1">
      <c r="A22" s="60" t="s">
        <v>69</v>
      </c>
      <c r="B22" s="53"/>
      <c r="C22" s="54"/>
      <c r="D22" s="55"/>
      <c r="E22" s="56">
        <f>SUM(E13:E21)</f>
        <v>9</v>
      </c>
      <c r="F22" s="53"/>
      <c r="G22" s="53"/>
      <c r="H22" s="57"/>
      <c r="I22" s="57"/>
      <c r="J22" s="57"/>
      <c r="K22" s="61"/>
      <c r="L22" s="58"/>
      <c r="M22" s="56">
        <f>SUM(M13:M21)</f>
        <v>43.199999999999996</v>
      </c>
      <c r="N22" s="56">
        <f>SUM(N13:N21)</f>
        <v>0</v>
      </c>
      <c r="O22" s="56"/>
      <c r="P22" s="56">
        <f>SUM(P13:P21)</f>
        <v>43.199999999999996</v>
      </c>
      <c r="Q22" s="56">
        <f>SUM(Q13:Q21)</f>
        <v>0</v>
      </c>
      <c r="R22" s="56">
        <f>SUM(R13:R21)</f>
        <v>0</v>
      </c>
      <c r="S22" s="172"/>
    </row>
    <row r="23" spans="2:13" s="127" customFormat="1" ht="21.75" customHeight="1">
      <c r="B23" s="111" t="s">
        <v>131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2:13" ht="12.75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</row>
    <row r="25" spans="2:13" ht="12.75">
      <c r="B25" s="111" t="s">
        <v>104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</sheetData>
  <sheetProtection selectLockedCells="1" selectUnlockedCells="1"/>
  <mergeCells count="23">
    <mergeCell ref="S8:S10"/>
    <mergeCell ref="H8:H10"/>
    <mergeCell ref="A5:S5"/>
    <mergeCell ref="A6:S6"/>
    <mergeCell ref="D8:D10"/>
    <mergeCell ref="E8:E10"/>
    <mergeCell ref="G8:G10"/>
    <mergeCell ref="A7:S7"/>
    <mergeCell ref="C8:C10"/>
    <mergeCell ref="A8:A10"/>
    <mergeCell ref="F8:F10"/>
    <mergeCell ref="K8:K10"/>
    <mergeCell ref="I9:I10"/>
    <mergeCell ref="M8:R8"/>
    <mergeCell ref="B8:B10"/>
    <mergeCell ref="N9:R9"/>
    <mergeCell ref="L1:P1"/>
    <mergeCell ref="L2:P2"/>
    <mergeCell ref="L4:P4"/>
    <mergeCell ref="M9:M10"/>
    <mergeCell ref="I8:J8"/>
    <mergeCell ref="J9:J10"/>
    <mergeCell ref="L8:L10"/>
  </mergeCells>
  <printOptions/>
  <pageMargins left="0.7480314960629921" right="0.2755905511811024" top="0.5511811023622047" bottom="0.2755905511811024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cp:lastPrinted>2023-03-02T07:17:52Z</cp:lastPrinted>
  <dcterms:modified xsi:type="dcterms:W3CDTF">2023-03-02T08:04:43Z</dcterms:modified>
  <cp:category/>
  <cp:version/>
  <cp:contentType/>
  <cp:contentStatus/>
</cp:coreProperties>
</file>