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звед10" sheetId="1" r:id="rId1"/>
  </sheets>
  <externalReferences>
    <externalReference r:id="rId2"/>
  </externalReferences>
  <definedNames>
    <definedName name="Excel_BuiltIn_Print_Area_20">#REF!</definedName>
    <definedName name="_xlnm.Print_Titles" localSheetId="0">звед10!$13:$13</definedName>
    <definedName name="_xlnm.Print_Area" localSheetId="0">звед10!$A$1:$T$15</definedName>
  </definedNames>
  <calcPr calcId="124519" fullCalcOnLoad="1"/>
</workbook>
</file>

<file path=xl/calcChain.xml><?xml version="1.0" encoding="utf-8"?>
<calcChain xmlns="http://schemas.openxmlformats.org/spreadsheetml/2006/main">
  <c r="S74" i="1"/>
  <c r="M59"/>
  <c r="M58"/>
  <c r="S56"/>
  <c r="N56"/>
  <c r="M55"/>
  <c r="M56" s="1"/>
  <c r="U53"/>
  <c r="U75" s="1"/>
  <c r="T53"/>
  <c r="T75" s="1"/>
  <c r="S53"/>
  <c r="R53"/>
  <c r="R75" s="1"/>
  <c r="Q53"/>
  <c r="Q75" s="1"/>
  <c r="P53"/>
  <c r="P75" s="1"/>
  <c r="O53"/>
  <c r="N53"/>
  <c r="N75" s="1"/>
  <c r="E53"/>
  <c r="M52"/>
  <c r="M51"/>
  <c r="M50"/>
  <c r="M49"/>
  <c r="M48"/>
  <c r="M47"/>
  <c r="M46"/>
  <c r="M45"/>
  <c r="M44"/>
  <c r="M43"/>
  <c r="M42"/>
  <c r="M41"/>
  <c r="M40"/>
  <c r="M39"/>
  <c r="M53" s="1"/>
  <c r="T37"/>
  <c r="S37"/>
  <c r="R37"/>
  <c r="Q37"/>
  <c r="P37"/>
  <c r="O37"/>
  <c r="N37"/>
  <c r="E37"/>
  <c r="E75" s="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37" s="1"/>
  <c r="M60" l="1"/>
  <c r="M61" l="1"/>
  <c r="O60"/>
  <c r="M62" l="1"/>
  <c r="O61"/>
  <c r="M63" l="1"/>
  <c r="O62"/>
  <c r="M64" l="1"/>
  <c r="O63"/>
  <c r="M65" l="1"/>
  <c r="O64"/>
  <c r="M66" l="1"/>
  <c r="O65"/>
  <c r="M67" l="1"/>
  <c r="O66"/>
  <c r="M68" l="1"/>
  <c r="O67"/>
  <c r="M69" l="1"/>
  <c r="O68"/>
  <c r="M70" l="1"/>
  <c r="O69"/>
  <c r="M71" l="1"/>
  <c r="O70"/>
  <c r="M72" l="1"/>
  <c r="O71"/>
  <c r="M73" l="1"/>
  <c r="O72"/>
  <c r="O73" l="1"/>
  <c r="M74"/>
  <c r="M75" l="1"/>
  <c r="O74"/>
  <c r="O75" s="1"/>
</calcChain>
</file>

<file path=xl/sharedStrings.xml><?xml version="1.0" encoding="utf-8"?>
<sst xmlns="http://schemas.openxmlformats.org/spreadsheetml/2006/main" count="491" uniqueCount="128">
  <si>
    <t>ЗАТВЕРДЖУЮ</t>
  </si>
  <si>
    <t xml:space="preserve">директор Бродівського лісгоспу </t>
  </si>
  <si>
    <t>_____________ Ониськів О.Я.</t>
  </si>
  <si>
    <t xml:space="preserve"> </t>
  </si>
  <si>
    <t>ЗВЕДЕНА</t>
  </si>
  <si>
    <r>
      <t xml:space="preserve">                                відомість проектів лісових культур, лісових плантацій і природного поновлення на </t>
    </r>
    <r>
      <rPr>
        <u/>
        <sz val="12"/>
        <rFont val="Arial"/>
        <family val="2"/>
        <charset val="204"/>
      </rPr>
      <t>2021</t>
    </r>
    <r>
      <rPr>
        <sz val="12"/>
        <rFont val="Arial"/>
        <family val="2"/>
        <charset val="204"/>
      </rPr>
      <t xml:space="preserve"> рік по </t>
    </r>
    <r>
      <rPr>
        <u/>
        <sz val="12"/>
        <rFont val="Arial"/>
        <family val="2"/>
        <charset val="204"/>
      </rPr>
      <t>Бродівському</t>
    </r>
    <r>
      <rPr>
        <sz val="12"/>
        <rFont val="Arial"/>
        <family val="2"/>
        <charset val="204"/>
      </rPr>
      <t xml:space="preserve"> лісгоспу</t>
    </r>
  </si>
  <si>
    <r>
      <t xml:space="preserve">Категорія лісових культур </t>
    </r>
    <r>
      <rPr>
        <u/>
        <sz val="12"/>
        <rFont val="Arial"/>
        <family val="2"/>
        <charset val="204"/>
      </rPr>
      <t>ДЛФ</t>
    </r>
  </si>
  <si>
    <t>Місцезнаходження (урочище, землекористувач, село, район, місцева назва ділянки)</t>
  </si>
  <si>
    <t>№ проекту</t>
  </si>
  <si>
    <t>Квартал</t>
  </si>
  <si>
    <t>Виділ</t>
  </si>
  <si>
    <t>Площа (до 0,1 га)</t>
  </si>
  <si>
    <t>Головні породи</t>
  </si>
  <si>
    <t>Тип лісорослинних умов</t>
  </si>
  <si>
    <t>Категорія лісокультурної площі</t>
  </si>
  <si>
    <t>Способи</t>
  </si>
  <si>
    <t>Розміщення</t>
  </si>
  <si>
    <t>Схема змішування</t>
  </si>
  <si>
    <t>Потреба у  садивному, посівному матеріалі</t>
  </si>
  <si>
    <t>обробітку грунту</t>
  </si>
  <si>
    <t>створення лісових культур</t>
  </si>
  <si>
    <t>всього тис.шт., кг.</t>
  </si>
  <si>
    <t>в тому числі за головними породами</t>
  </si>
  <si>
    <t>Сзв</t>
  </si>
  <si>
    <t>Дзв</t>
  </si>
  <si>
    <t>Влч</t>
  </si>
  <si>
    <t>Плд</t>
  </si>
  <si>
    <t>Гч</t>
  </si>
  <si>
    <t>Заболотцівське лісництво</t>
  </si>
  <si>
    <t>23</t>
  </si>
  <si>
    <t>13,3</t>
  </si>
  <si>
    <t>С3</t>
  </si>
  <si>
    <t>зруб 20р</t>
  </si>
  <si>
    <t>механізов. ПКЛ-70</t>
  </si>
  <si>
    <t>ручне садіння</t>
  </si>
  <si>
    <t>2,0х0,5</t>
  </si>
  <si>
    <t>10Дзв</t>
  </si>
  <si>
    <t>24</t>
  </si>
  <si>
    <t>4,1</t>
  </si>
  <si>
    <t>С4</t>
  </si>
  <si>
    <t>2,0х1,5</t>
  </si>
  <si>
    <t>10Влч</t>
  </si>
  <si>
    <t>25</t>
  </si>
  <si>
    <t>12,1</t>
  </si>
  <si>
    <t>33</t>
  </si>
  <si>
    <t>17,1</t>
  </si>
  <si>
    <t>34</t>
  </si>
  <si>
    <t>21,1</t>
  </si>
  <si>
    <t>36</t>
  </si>
  <si>
    <t>37</t>
  </si>
  <si>
    <t>60</t>
  </si>
  <si>
    <t>61</t>
  </si>
  <si>
    <t>70</t>
  </si>
  <si>
    <t>74</t>
  </si>
  <si>
    <t>79</t>
  </si>
  <si>
    <t>83</t>
  </si>
  <si>
    <t>84</t>
  </si>
  <si>
    <t>2,0х1,0</t>
  </si>
  <si>
    <t>10Гч</t>
  </si>
  <si>
    <t>91</t>
  </si>
  <si>
    <t>93</t>
  </si>
  <si>
    <t>96</t>
  </si>
  <si>
    <t>10Сзв</t>
  </si>
  <si>
    <t>97</t>
  </si>
  <si>
    <t>98</t>
  </si>
  <si>
    <t>ВСЬОГО</t>
  </si>
  <si>
    <t xml:space="preserve">                             Лагодівське лісництво</t>
  </si>
  <si>
    <t>Бродівський лісгоспу</t>
  </si>
  <si>
    <t>8</t>
  </si>
  <si>
    <t>1,2</t>
  </si>
  <si>
    <t>3,0х1,0</t>
  </si>
  <si>
    <t>14,1</t>
  </si>
  <si>
    <t xml:space="preserve">10Дзв;   </t>
  </si>
  <si>
    <t>17,6</t>
  </si>
  <si>
    <t xml:space="preserve"> 2,5х0,5</t>
  </si>
  <si>
    <t>7Сзв3Дзв</t>
  </si>
  <si>
    <t>64</t>
  </si>
  <si>
    <t>5,1</t>
  </si>
  <si>
    <t>А. Лісові культури</t>
  </si>
  <si>
    <t>67</t>
  </si>
  <si>
    <t>18</t>
  </si>
  <si>
    <t>66</t>
  </si>
  <si>
    <t>10,3</t>
  </si>
  <si>
    <t>68</t>
  </si>
  <si>
    <t>13,4</t>
  </si>
  <si>
    <t>10,1</t>
  </si>
  <si>
    <t>2,0х1,0; 3,0х1,0</t>
  </si>
  <si>
    <t>10Дзв;10Влч</t>
  </si>
  <si>
    <t>Бродівський р-н</t>
  </si>
  <si>
    <t>80</t>
  </si>
  <si>
    <t>2,3</t>
  </si>
  <si>
    <t>87</t>
  </si>
  <si>
    <t>26,2</t>
  </si>
  <si>
    <t>18,1</t>
  </si>
  <si>
    <t>7Сзв2Дзв</t>
  </si>
  <si>
    <t>88</t>
  </si>
  <si>
    <t>25,2</t>
  </si>
  <si>
    <t>Бродівське лісництво</t>
  </si>
  <si>
    <t xml:space="preserve">10Сзв </t>
  </si>
  <si>
    <t>Підкамінське лісництво</t>
  </si>
  <si>
    <t>1</t>
  </si>
  <si>
    <t>26,1</t>
  </si>
  <si>
    <t>Д2</t>
  </si>
  <si>
    <t>3,0х0,7</t>
  </si>
  <si>
    <t>10Дз</t>
  </si>
  <si>
    <t>22</t>
  </si>
  <si>
    <t>Длг</t>
  </si>
  <si>
    <t>4х,0х1,5</t>
  </si>
  <si>
    <t>10Длг</t>
  </si>
  <si>
    <t>30</t>
  </si>
  <si>
    <t>46</t>
  </si>
  <si>
    <t>18,3</t>
  </si>
  <si>
    <t>51</t>
  </si>
  <si>
    <t>9,5</t>
  </si>
  <si>
    <t>9,6</t>
  </si>
  <si>
    <t>59</t>
  </si>
  <si>
    <t>5,3</t>
  </si>
  <si>
    <t>9,3</t>
  </si>
  <si>
    <t>62</t>
  </si>
  <si>
    <t>3,2</t>
  </si>
  <si>
    <t>63</t>
  </si>
  <si>
    <t>13,2</t>
  </si>
  <si>
    <t>3,1</t>
  </si>
  <si>
    <t>6,2</t>
  </si>
  <si>
    <t>7,2</t>
  </si>
  <si>
    <t>75</t>
  </si>
  <si>
    <t>Разом</t>
  </si>
  <si>
    <t xml:space="preserve">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</si>
</sst>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u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0" fontId="0" fillId="0" borderId="6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vertic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0" fontId="9" fillId="0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7" xfId="0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164" fontId="0" fillId="0" borderId="1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110;&#1085;&#1072;&#1096;%201\&#1055;&#1056;&#1054;&#1045;&#1050;&#1058;&#1048;%20&#1051;&#1050;\&#1055;&#1088;&#1086;&#1077;&#1082;&#1090;&#1080;%202021\&#1079;&#1074;&#1077;&#1076;&#1077;&#1085;&#1072;%20&#1074;&#1077;&#1089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10"/>
      <sheetName val="звед10Р2"/>
      <sheetName val="ПДКАМ1"/>
      <sheetName val="ПДКАМ2"/>
      <sheetName val="БРОДИ1"/>
      <sheetName val="БРОДИ2"/>
      <sheetName val="ЛАГ1"/>
      <sheetName val="ЛАГ2"/>
      <sheetName val="ЗАБ1"/>
      <sheetName val="ЗАБ2"/>
      <sheetName val="БЕРЛ1"/>
      <sheetName val="БЕРЛ2"/>
      <sheetName val="ЛЕШНВ1"/>
      <sheetName val="ЛЕШНВ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tabSelected="1" topLeftCell="B1" workbookViewId="0">
      <selection activeCell="M9" sqref="M9"/>
    </sheetView>
  </sheetViews>
  <sheetFormatPr defaultRowHeight="12.75"/>
  <cols>
    <col min="1" max="1" width="15.28515625" customWidth="1"/>
    <col min="2" max="2" width="4.140625" customWidth="1"/>
    <col min="3" max="3" width="7.28515625" customWidth="1"/>
    <col min="4" max="4" width="6.7109375" customWidth="1"/>
    <col min="5" max="5" width="10.7109375" bestFit="1" customWidth="1"/>
    <col min="6" max="6" width="5" customWidth="1"/>
    <col min="7" max="7" width="5" style="122" customWidth="1"/>
    <col min="8" max="8" width="16.5703125" customWidth="1"/>
    <col min="9" max="9" width="10.85546875" customWidth="1"/>
    <col min="11" max="11" width="7.5703125" customWidth="1"/>
    <col min="12" max="12" width="17" customWidth="1"/>
    <col min="13" max="13" width="7.42578125" customWidth="1"/>
    <col min="14" max="14" width="6.42578125" customWidth="1"/>
    <col min="15" max="15" width="7.42578125" customWidth="1"/>
    <col min="16" max="18" width="6" customWidth="1"/>
    <col min="19" max="19" width="4.140625" customWidth="1"/>
    <col min="20" max="21" width="0" hidden="1" customWidth="1"/>
  </cols>
  <sheetData>
    <row r="1" spans="1:21" ht="15">
      <c r="A1" s="1"/>
      <c r="B1" s="2"/>
      <c r="C1" s="2"/>
      <c r="D1" s="1"/>
      <c r="E1" s="2"/>
      <c r="F1" s="2"/>
      <c r="G1" s="3"/>
      <c r="H1" s="1"/>
      <c r="I1" s="1"/>
      <c r="J1" s="1"/>
      <c r="K1" s="1"/>
      <c r="L1" s="4"/>
      <c r="M1" s="1"/>
      <c r="N1" s="1"/>
      <c r="O1" s="1"/>
      <c r="P1" s="2" t="s">
        <v>0</v>
      </c>
      <c r="Q1" s="1"/>
      <c r="R1" s="1"/>
      <c r="S1" s="1"/>
      <c r="T1" s="1"/>
      <c r="U1" s="5"/>
    </row>
    <row r="2" spans="1:21" ht="15">
      <c r="A2" s="1"/>
      <c r="B2" s="2"/>
      <c r="C2" s="2"/>
      <c r="D2" s="1"/>
      <c r="E2" s="2"/>
      <c r="F2" s="2"/>
      <c r="G2" s="3"/>
      <c r="H2" s="1"/>
      <c r="I2" s="1"/>
      <c r="J2" s="1"/>
      <c r="K2" s="1"/>
      <c r="L2" s="6" t="s">
        <v>1</v>
      </c>
      <c r="M2" s="6"/>
      <c r="N2" s="6"/>
      <c r="O2" s="6"/>
      <c r="P2" s="6"/>
      <c r="Q2" s="6"/>
      <c r="R2" s="6"/>
      <c r="S2" s="6"/>
      <c r="T2" s="6"/>
      <c r="U2" s="7"/>
    </row>
    <row r="3" spans="1:21" ht="15">
      <c r="A3" s="1"/>
      <c r="B3" s="2"/>
      <c r="C3" s="2"/>
      <c r="D3" s="1"/>
      <c r="E3" s="2"/>
      <c r="F3" s="2"/>
      <c r="G3" s="3"/>
      <c r="H3" s="1"/>
      <c r="I3" s="1"/>
      <c r="J3" s="1"/>
      <c r="K3" s="1"/>
      <c r="L3" s="4"/>
      <c r="M3" s="3" t="s">
        <v>2</v>
      </c>
      <c r="N3" s="3"/>
      <c r="O3" s="3"/>
      <c r="P3" s="3"/>
      <c r="Q3" s="5"/>
      <c r="R3" s="5"/>
      <c r="S3" s="3" t="s">
        <v>3</v>
      </c>
      <c r="T3" s="3"/>
      <c r="U3" s="8"/>
    </row>
    <row r="4" spans="1:21" ht="15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4"/>
      <c r="M4" s="1"/>
      <c r="N4" s="1"/>
      <c r="O4" s="1"/>
      <c r="P4" s="1"/>
      <c r="Q4" s="1"/>
      <c r="R4" s="1"/>
      <c r="S4" s="1"/>
      <c r="T4" s="1"/>
      <c r="U4" s="5"/>
    </row>
    <row r="5" spans="1:21">
      <c r="A5" s="5"/>
      <c r="B5" s="9"/>
      <c r="C5" s="9"/>
      <c r="D5" s="9"/>
      <c r="E5" s="9"/>
      <c r="F5" s="9"/>
      <c r="G5" s="8"/>
      <c r="H5" s="5"/>
      <c r="I5" s="5"/>
      <c r="J5" s="5"/>
      <c r="K5" s="5"/>
      <c r="L5" s="10"/>
      <c r="M5" s="5"/>
      <c r="N5" s="5"/>
      <c r="O5" s="5"/>
      <c r="P5" s="5"/>
      <c r="Q5" s="5"/>
      <c r="R5" s="5"/>
      <c r="S5" s="5"/>
      <c r="T5" s="5"/>
      <c r="U5" s="5"/>
    </row>
    <row r="6" spans="1:21" ht="18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5"/>
    </row>
    <row r="7" spans="1:21" ht="15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3"/>
    </row>
    <row r="8" spans="1:21" ht="21.75" customHeight="1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</row>
    <row r="9" spans="1:21" ht="21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4"/>
    </row>
    <row r="10" spans="1:21" ht="12.75" customHeight="1">
      <c r="A10" s="15" t="s">
        <v>7</v>
      </c>
      <c r="B10" s="15" t="s">
        <v>8</v>
      </c>
      <c r="C10" s="15" t="s">
        <v>9</v>
      </c>
      <c r="D10" s="15" t="s">
        <v>10</v>
      </c>
      <c r="E10" s="15" t="s">
        <v>11</v>
      </c>
      <c r="F10" s="15" t="s">
        <v>12</v>
      </c>
      <c r="G10" s="16" t="s">
        <v>13</v>
      </c>
      <c r="H10" s="15" t="s">
        <v>14</v>
      </c>
      <c r="I10" s="17" t="s">
        <v>15</v>
      </c>
      <c r="J10" s="17"/>
      <c r="K10" s="15" t="s">
        <v>16</v>
      </c>
      <c r="L10" s="17" t="s">
        <v>17</v>
      </c>
      <c r="M10" s="17" t="s">
        <v>18</v>
      </c>
      <c r="N10" s="17"/>
      <c r="O10" s="17"/>
      <c r="P10" s="17"/>
      <c r="Q10" s="17"/>
      <c r="R10" s="17"/>
      <c r="S10" s="17"/>
      <c r="T10" s="17"/>
      <c r="U10" s="17"/>
    </row>
    <row r="11" spans="1:21" ht="22.5" customHeight="1">
      <c r="A11" s="15"/>
      <c r="B11" s="15"/>
      <c r="C11" s="15"/>
      <c r="D11" s="15"/>
      <c r="E11" s="15"/>
      <c r="F11" s="15"/>
      <c r="G11" s="16"/>
      <c r="H11" s="15"/>
      <c r="I11" s="15" t="s">
        <v>19</v>
      </c>
      <c r="J11" s="15" t="s">
        <v>20</v>
      </c>
      <c r="K11" s="15"/>
      <c r="L11" s="17"/>
      <c r="M11" s="15" t="s">
        <v>21</v>
      </c>
      <c r="N11" s="17" t="s">
        <v>22</v>
      </c>
      <c r="O11" s="17"/>
      <c r="P11" s="17"/>
      <c r="Q11" s="17"/>
      <c r="R11" s="17"/>
      <c r="S11" s="17"/>
      <c r="T11" s="17"/>
      <c r="U11" s="17"/>
    </row>
    <row r="12" spans="1:21" ht="111.75" customHeight="1">
      <c r="A12" s="15"/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7"/>
      <c r="M12" s="15"/>
      <c r="N12" s="18" t="s">
        <v>23</v>
      </c>
      <c r="O12" s="19" t="s">
        <v>24</v>
      </c>
      <c r="P12" s="19" t="s">
        <v>25</v>
      </c>
      <c r="Q12" s="19" t="s">
        <v>26</v>
      </c>
      <c r="R12" s="19" t="s">
        <v>27</v>
      </c>
      <c r="S12" s="20" t="s">
        <v>26</v>
      </c>
      <c r="T12" s="21" t="s">
        <v>26</v>
      </c>
      <c r="U12" s="22"/>
    </row>
    <row r="13" spans="1:21" ht="14.25" customHeight="1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4">
        <v>7</v>
      </c>
      <c r="H13" s="23">
        <v>8</v>
      </c>
      <c r="I13" s="23">
        <v>9</v>
      </c>
      <c r="J13" s="23">
        <v>10</v>
      </c>
      <c r="K13" s="23">
        <v>11</v>
      </c>
      <c r="L13" s="25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19</v>
      </c>
      <c r="U13" s="26"/>
    </row>
    <row r="14" spans="1:21" ht="24" customHeight="1">
      <c r="A14" s="22"/>
      <c r="B14" s="27"/>
      <c r="C14" s="27"/>
      <c r="D14" s="28"/>
      <c r="E14" s="29"/>
      <c r="F14" s="30"/>
      <c r="G14" s="31"/>
      <c r="H14" s="32" t="s">
        <v>28</v>
      </c>
      <c r="I14" s="32"/>
      <c r="J14" s="32"/>
      <c r="K14" s="32"/>
      <c r="L14" s="33"/>
      <c r="M14" s="29"/>
      <c r="N14" s="29"/>
      <c r="O14" s="29"/>
      <c r="P14" s="29"/>
      <c r="Q14" s="34"/>
      <c r="R14" s="34"/>
      <c r="S14" s="34"/>
      <c r="T14" s="34"/>
      <c r="U14" s="35"/>
    </row>
    <row r="15" spans="1:21" ht="24.95" customHeight="1">
      <c r="A15" s="22"/>
      <c r="B15" s="23">
        <v>1</v>
      </c>
      <c r="C15" s="36" t="s">
        <v>29</v>
      </c>
      <c r="D15" s="37" t="s">
        <v>30</v>
      </c>
      <c r="E15" s="38">
        <v>1</v>
      </c>
      <c r="F15" s="39" t="s">
        <v>24</v>
      </c>
      <c r="G15" s="35" t="s">
        <v>31</v>
      </c>
      <c r="H15" s="40" t="s">
        <v>32</v>
      </c>
      <c r="I15" s="41" t="s">
        <v>33</v>
      </c>
      <c r="J15" s="41" t="s">
        <v>34</v>
      </c>
      <c r="K15" s="41" t="s">
        <v>35</v>
      </c>
      <c r="L15" s="41" t="s">
        <v>36</v>
      </c>
      <c r="M15" s="38">
        <f>N15+O15+P15+Q15+R15</f>
        <v>10</v>
      </c>
      <c r="N15" s="42"/>
      <c r="O15" s="23">
        <v>10</v>
      </c>
      <c r="P15" s="43"/>
      <c r="Q15" s="34"/>
      <c r="R15" s="34"/>
      <c r="S15" s="34"/>
      <c r="T15" s="34">
        <v>0.1</v>
      </c>
      <c r="U15" s="35"/>
    </row>
    <row r="16" spans="1:21" ht="24.95" customHeight="1">
      <c r="A16" s="22"/>
      <c r="B16" s="23">
        <v>2</v>
      </c>
      <c r="C16" s="36" t="s">
        <v>37</v>
      </c>
      <c r="D16" s="37" t="s">
        <v>38</v>
      </c>
      <c r="E16" s="38">
        <v>1</v>
      </c>
      <c r="F16" s="39" t="s">
        <v>25</v>
      </c>
      <c r="G16" s="35" t="s">
        <v>39</v>
      </c>
      <c r="H16" s="44" t="s">
        <v>32</v>
      </c>
      <c r="I16" s="41" t="s">
        <v>33</v>
      </c>
      <c r="J16" s="41" t="s">
        <v>34</v>
      </c>
      <c r="K16" s="41" t="s">
        <v>40</v>
      </c>
      <c r="L16" s="41" t="s">
        <v>41</v>
      </c>
      <c r="M16" s="38">
        <f t="shared" ref="M16:M36" si="0">N16+O16+P16+Q16+R16</f>
        <v>3.3</v>
      </c>
      <c r="N16" s="42"/>
      <c r="O16" s="23"/>
      <c r="P16" s="43">
        <v>3.3</v>
      </c>
      <c r="Q16" s="34"/>
      <c r="R16" s="34"/>
      <c r="S16" s="34"/>
      <c r="T16" s="34">
        <v>0.1</v>
      </c>
      <c r="U16" s="35"/>
    </row>
    <row r="17" spans="1:21" ht="24.95" customHeight="1">
      <c r="A17" s="22"/>
      <c r="B17" s="23">
        <v>3</v>
      </c>
      <c r="C17" s="36" t="s">
        <v>42</v>
      </c>
      <c r="D17" s="37" t="s">
        <v>43</v>
      </c>
      <c r="E17" s="38">
        <v>1</v>
      </c>
      <c r="F17" s="39" t="s">
        <v>24</v>
      </c>
      <c r="G17" s="35" t="s">
        <v>31</v>
      </c>
      <c r="H17" s="40" t="s">
        <v>32</v>
      </c>
      <c r="I17" s="41" t="s">
        <v>33</v>
      </c>
      <c r="J17" s="41" t="s">
        <v>34</v>
      </c>
      <c r="K17" s="41" t="s">
        <v>35</v>
      </c>
      <c r="L17" s="41" t="s">
        <v>36</v>
      </c>
      <c r="M17" s="38">
        <f t="shared" si="0"/>
        <v>10</v>
      </c>
      <c r="N17" s="42"/>
      <c r="O17" s="23">
        <v>10</v>
      </c>
      <c r="P17" s="43"/>
      <c r="Q17" s="34"/>
      <c r="R17" s="34"/>
      <c r="S17" s="34"/>
      <c r="T17" s="34">
        <v>0.1</v>
      </c>
      <c r="U17" s="35"/>
    </row>
    <row r="18" spans="1:21" ht="24.95" customHeight="1">
      <c r="A18" s="22"/>
      <c r="B18" s="23">
        <v>4</v>
      </c>
      <c r="C18" s="36" t="s">
        <v>44</v>
      </c>
      <c r="D18" s="37" t="s">
        <v>45</v>
      </c>
      <c r="E18" s="38">
        <v>1</v>
      </c>
      <c r="F18" s="39" t="s">
        <v>25</v>
      </c>
      <c r="G18" s="35" t="s">
        <v>39</v>
      </c>
      <c r="H18" s="44" t="s">
        <v>32</v>
      </c>
      <c r="I18" s="41" t="s">
        <v>33</v>
      </c>
      <c r="J18" s="41" t="s">
        <v>34</v>
      </c>
      <c r="K18" s="41" t="s">
        <v>40</v>
      </c>
      <c r="L18" s="41" t="s">
        <v>41</v>
      </c>
      <c r="M18" s="38">
        <f t="shared" si="0"/>
        <v>3.3</v>
      </c>
      <c r="N18" s="42"/>
      <c r="O18" s="23"/>
      <c r="P18" s="43">
        <v>3.3</v>
      </c>
      <c r="Q18" s="34"/>
      <c r="R18" s="34"/>
      <c r="S18" s="34"/>
      <c r="T18" s="34"/>
      <c r="U18" s="35"/>
    </row>
    <row r="19" spans="1:21" ht="24.95" customHeight="1">
      <c r="A19" s="22"/>
      <c r="B19" s="23">
        <v>5</v>
      </c>
      <c r="C19" s="36" t="s">
        <v>46</v>
      </c>
      <c r="D19" s="37" t="s">
        <v>47</v>
      </c>
      <c r="E19" s="38">
        <v>1</v>
      </c>
      <c r="F19" s="39" t="s">
        <v>25</v>
      </c>
      <c r="G19" s="35" t="s">
        <v>39</v>
      </c>
      <c r="H19" s="40" t="s">
        <v>32</v>
      </c>
      <c r="I19" s="41" t="s">
        <v>33</v>
      </c>
      <c r="J19" s="41" t="s">
        <v>34</v>
      </c>
      <c r="K19" s="41" t="s">
        <v>40</v>
      </c>
      <c r="L19" s="41" t="s">
        <v>41</v>
      </c>
      <c r="M19" s="38">
        <f t="shared" si="0"/>
        <v>3.3</v>
      </c>
      <c r="N19" s="42"/>
      <c r="O19" s="23"/>
      <c r="P19" s="43">
        <v>3.3</v>
      </c>
      <c r="Q19" s="34"/>
      <c r="R19" s="34"/>
      <c r="S19" s="34"/>
      <c r="T19" s="34"/>
      <c r="U19" s="35"/>
    </row>
    <row r="20" spans="1:21" ht="24.95" customHeight="1">
      <c r="A20" s="22"/>
      <c r="B20" s="35">
        <v>6</v>
      </c>
      <c r="C20" s="45" t="s">
        <v>48</v>
      </c>
      <c r="D20" s="46">
        <v>5.0999999999999996</v>
      </c>
      <c r="E20" s="47">
        <v>0.9</v>
      </c>
      <c r="F20" s="39" t="s">
        <v>25</v>
      </c>
      <c r="G20" s="35" t="s">
        <v>39</v>
      </c>
      <c r="H20" s="40" t="s">
        <v>32</v>
      </c>
      <c r="I20" s="41" t="s">
        <v>33</v>
      </c>
      <c r="J20" s="41" t="s">
        <v>34</v>
      </c>
      <c r="K20" s="41" t="s">
        <v>40</v>
      </c>
      <c r="L20" s="41" t="s">
        <v>41</v>
      </c>
      <c r="M20" s="38">
        <f t="shared" si="0"/>
        <v>2.9</v>
      </c>
      <c r="N20" s="42"/>
      <c r="O20" s="41"/>
      <c r="P20" s="41">
        <v>2.9</v>
      </c>
      <c r="Q20" s="34"/>
      <c r="R20" s="34"/>
      <c r="S20" s="34"/>
      <c r="T20" s="34"/>
      <c r="U20" s="35"/>
    </row>
    <row r="21" spans="1:21" ht="24.95" customHeight="1">
      <c r="A21" s="22"/>
      <c r="B21" s="35">
        <v>7</v>
      </c>
      <c r="C21" s="45" t="s">
        <v>49</v>
      </c>
      <c r="D21" s="46">
        <v>10.1</v>
      </c>
      <c r="E21" s="47">
        <v>1</v>
      </c>
      <c r="F21" s="39" t="s">
        <v>25</v>
      </c>
      <c r="G21" s="35" t="s">
        <v>39</v>
      </c>
      <c r="H21" s="40" t="s">
        <v>32</v>
      </c>
      <c r="I21" s="41" t="s">
        <v>33</v>
      </c>
      <c r="J21" s="41" t="s">
        <v>34</v>
      </c>
      <c r="K21" s="41" t="s">
        <v>40</v>
      </c>
      <c r="L21" s="41" t="s">
        <v>41</v>
      </c>
      <c r="M21" s="38">
        <f t="shared" si="0"/>
        <v>3.3</v>
      </c>
      <c r="N21" s="42"/>
      <c r="O21" s="41"/>
      <c r="P21" s="41">
        <v>3.3</v>
      </c>
      <c r="Q21" s="34"/>
      <c r="R21" s="34"/>
      <c r="S21" s="34"/>
      <c r="T21" s="34"/>
      <c r="U21" s="35"/>
    </row>
    <row r="22" spans="1:21" ht="24.95" customHeight="1">
      <c r="A22" s="22"/>
      <c r="B22" s="35">
        <v>8</v>
      </c>
      <c r="C22" s="45" t="s">
        <v>50</v>
      </c>
      <c r="D22" s="46">
        <v>16</v>
      </c>
      <c r="E22" s="47">
        <v>1</v>
      </c>
      <c r="F22" s="39" t="s">
        <v>25</v>
      </c>
      <c r="G22" s="35" t="s">
        <v>39</v>
      </c>
      <c r="H22" s="44" t="s">
        <v>32</v>
      </c>
      <c r="I22" s="41" t="s">
        <v>33</v>
      </c>
      <c r="J22" s="41" t="s">
        <v>34</v>
      </c>
      <c r="K22" s="41" t="s">
        <v>40</v>
      </c>
      <c r="L22" s="41" t="s">
        <v>41</v>
      </c>
      <c r="M22" s="38">
        <f t="shared" si="0"/>
        <v>3.3</v>
      </c>
      <c r="N22" s="42"/>
      <c r="O22" s="41"/>
      <c r="P22" s="41">
        <v>3.3</v>
      </c>
      <c r="Q22" s="34"/>
      <c r="R22" s="34"/>
      <c r="S22" s="34"/>
      <c r="T22" s="34"/>
      <c r="U22" s="35"/>
    </row>
    <row r="23" spans="1:21" ht="24.95" customHeight="1">
      <c r="A23" s="22"/>
      <c r="B23" s="35">
        <v>9</v>
      </c>
      <c r="C23" s="45" t="s">
        <v>51</v>
      </c>
      <c r="D23" s="46">
        <v>7.1</v>
      </c>
      <c r="E23" s="47">
        <v>0.9</v>
      </c>
      <c r="F23" s="39" t="s">
        <v>25</v>
      </c>
      <c r="G23" s="35" t="s">
        <v>39</v>
      </c>
      <c r="H23" s="44" t="s">
        <v>32</v>
      </c>
      <c r="I23" s="41" t="s">
        <v>33</v>
      </c>
      <c r="J23" s="41" t="s">
        <v>34</v>
      </c>
      <c r="K23" s="41" t="s">
        <v>40</v>
      </c>
      <c r="L23" s="41" t="s">
        <v>41</v>
      </c>
      <c r="M23" s="38">
        <f t="shared" si="0"/>
        <v>3</v>
      </c>
      <c r="N23" s="42"/>
      <c r="O23" s="41"/>
      <c r="P23" s="41">
        <v>3</v>
      </c>
      <c r="Q23" s="34"/>
      <c r="R23" s="34"/>
      <c r="S23" s="34"/>
      <c r="T23" s="34"/>
      <c r="U23" s="35"/>
    </row>
    <row r="24" spans="1:21" ht="24.95" customHeight="1">
      <c r="A24" s="22"/>
      <c r="B24" s="35">
        <v>10</v>
      </c>
      <c r="C24" s="45" t="s">
        <v>52</v>
      </c>
      <c r="D24" s="46">
        <v>8.1</v>
      </c>
      <c r="E24" s="47">
        <v>0.9</v>
      </c>
      <c r="F24" s="39" t="s">
        <v>25</v>
      </c>
      <c r="G24" s="35" t="s">
        <v>39</v>
      </c>
      <c r="H24" s="44" t="s">
        <v>32</v>
      </c>
      <c r="I24" s="41" t="s">
        <v>33</v>
      </c>
      <c r="J24" s="41" t="s">
        <v>34</v>
      </c>
      <c r="K24" s="41" t="s">
        <v>40</v>
      </c>
      <c r="L24" s="41" t="s">
        <v>41</v>
      </c>
      <c r="M24" s="38">
        <f t="shared" si="0"/>
        <v>3</v>
      </c>
      <c r="N24" s="42"/>
      <c r="O24" s="41"/>
      <c r="P24" s="41">
        <v>3</v>
      </c>
      <c r="Q24" s="34"/>
      <c r="R24" s="34"/>
      <c r="S24" s="34"/>
      <c r="T24" s="34"/>
      <c r="U24" s="35"/>
    </row>
    <row r="25" spans="1:21" ht="24.95" customHeight="1">
      <c r="A25" s="22"/>
      <c r="B25" s="35">
        <v>11</v>
      </c>
      <c r="C25" s="45" t="s">
        <v>53</v>
      </c>
      <c r="D25" s="46">
        <v>2.1</v>
      </c>
      <c r="E25" s="47">
        <v>1</v>
      </c>
      <c r="F25" s="39" t="s">
        <v>25</v>
      </c>
      <c r="G25" s="35" t="s">
        <v>39</v>
      </c>
      <c r="H25" s="44" t="s">
        <v>32</v>
      </c>
      <c r="I25" s="41" t="s">
        <v>33</v>
      </c>
      <c r="J25" s="41" t="s">
        <v>34</v>
      </c>
      <c r="K25" s="41" t="s">
        <v>40</v>
      </c>
      <c r="L25" s="41" t="s">
        <v>41</v>
      </c>
      <c r="M25" s="38">
        <f t="shared" si="0"/>
        <v>3.3</v>
      </c>
      <c r="N25" s="42"/>
      <c r="O25" s="41"/>
      <c r="P25" s="41">
        <v>3.3</v>
      </c>
      <c r="Q25" s="34"/>
      <c r="R25" s="34"/>
      <c r="S25" s="34"/>
      <c r="T25" s="34"/>
      <c r="U25" s="35"/>
    </row>
    <row r="26" spans="1:21" ht="24.95" customHeight="1">
      <c r="A26" s="22"/>
      <c r="B26" s="35">
        <v>12</v>
      </c>
      <c r="C26" s="45" t="s">
        <v>54</v>
      </c>
      <c r="D26" s="46">
        <v>13</v>
      </c>
      <c r="E26" s="47">
        <v>0.6</v>
      </c>
      <c r="F26" s="39" t="s">
        <v>24</v>
      </c>
      <c r="G26" s="35" t="s">
        <v>31</v>
      </c>
      <c r="H26" s="40" t="s">
        <v>32</v>
      </c>
      <c r="I26" s="41" t="s">
        <v>33</v>
      </c>
      <c r="J26" s="41" t="s">
        <v>34</v>
      </c>
      <c r="K26" s="41" t="s">
        <v>35</v>
      </c>
      <c r="L26" s="41" t="s">
        <v>36</v>
      </c>
      <c r="M26" s="38">
        <f t="shared" si="0"/>
        <v>6</v>
      </c>
      <c r="N26" s="42"/>
      <c r="O26" s="41">
        <v>6</v>
      </c>
      <c r="P26" s="41"/>
      <c r="Q26" s="34"/>
      <c r="R26" s="34"/>
      <c r="S26" s="34"/>
      <c r="T26" s="34"/>
      <c r="U26" s="35"/>
    </row>
    <row r="27" spans="1:21" ht="24.95" customHeight="1">
      <c r="A27" s="22"/>
      <c r="B27" s="35">
        <v>13</v>
      </c>
      <c r="C27" s="45" t="s">
        <v>55</v>
      </c>
      <c r="D27" s="46">
        <v>3.1</v>
      </c>
      <c r="E27" s="47">
        <v>0.9</v>
      </c>
      <c r="F27" s="39" t="s">
        <v>25</v>
      </c>
      <c r="G27" s="35" t="s">
        <v>39</v>
      </c>
      <c r="H27" s="44" t="s">
        <v>32</v>
      </c>
      <c r="I27" s="41" t="s">
        <v>33</v>
      </c>
      <c r="J27" s="41" t="s">
        <v>34</v>
      </c>
      <c r="K27" s="41" t="s">
        <v>40</v>
      </c>
      <c r="L27" s="41" t="s">
        <v>41</v>
      </c>
      <c r="M27" s="38">
        <f t="shared" si="0"/>
        <v>3</v>
      </c>
      <c r="N27" s="42"/>
      <c r="O27" s="41"/>
      <c r="P27" s="41">
        <v>3</v>
      </c>
      <c r="Q27" s="34"/>
      <c r="R27" s="34"/>
      <c r="S27" s="34"/>
      <c r="T27" s="34"/>
      <c r="U27" s="35"/>
    </row>
    <row r="28" spans="1:21" ht="24.95" customHeight="1">
      <c r="A28" s="22"/>
      <c r="B28" s="35">
        <v>14</v>
      </c>
      <c r="C28" s="45" t="s">
        <v>56</v>
      </c>
      <c r="D28" s="46">
        <v>12.1</v>
      </c>
      <c r="E28" s="47">
        <v>1</v>
      </c>
      <c r="F28" s="39" t="s">
        <v>24</v>
      </c>
      <c r="G28" s="35" t="s">
        <v>31</v>
      </c>
      <c r="H28" s="40" t="s">
        <v>32</v>
      </c>
      <c r="I28" s="41" t="s">
        <v>33</v>
      </c>
      <c r="J28" s="41" t="s">
        <v>34</v>
      </c>
      <c r="K28" s="41" t="s">
        <v>57</v>
      </c>
      <c r="L28" s="41" t="s">
        <v>58</v>
      </c>
      <c r="M28" s="38">
        <f t="shared" si="0"/>
        <v>10</v>
      </c>
      <c r="N28" s="42"/>
      <c r="O28" s="41"/>
      <c r="P28" s="41"/>
      <c r="Q28" s="34"/>
      <c r="R28" s="34">
        <v>10</v>
      </c>
      <c r="S28" s="34"/>
      <c r="T28" s="34"/>
      <c r="U28" s="35"/>
    </row>
    <row r="29" spans="1:21" ht="24.95" customHeight="1">
      <c r="A29" s="22"/>
      <c r="B29" s="35">
        <v>15</v>
      </c>
      <c r="C29" s="45" t="s">
        <v>59</v>
      </c>
      <c r="D29" s="46">
        <v>7.1</v>
      </c>
      <c r="E29" s="47">
        <v>1</v>
      </c>
      <c r="F29" s="39" t="s">
        <v>25</v>
      </c>
      <c r="G29" s="35" t="s">
        <v>39</v>
      </c>
      <c r="H29" s="44" t="s">
        <v>32</v>
      </c>
      <c r="I29" s="41" t="s">
        <v>33</v>
      </c>
      <c r="J29" s="41" t="s">
        <v>34</v>
      </c>
      <c r="K29" s="41" t="s">
        <v>40</v>
      </c>
      <c r="L29" s="41" t="s">
        <v>41</v>
      </c>
      <c r="M29" s="38">
        <f t="shared" si="0"/>
        <v>3.3</v>
      </c>
      <c r="N29" s="42"/>
      <c r="O29" s="41"/>
      <c r="P29" s="41">
        <v>3.3</v>
      </c>
      <c r="Q29" s="34"/>
      <c r="R29" s="34"/>
      <c r="S29" s="34"/>
      <c r="T29" s="34"/>
      <c r="U29" s="35"/>
    </row>
    <row r="30" spans="1:21" ht="24.95" customHeight="1">
      <c r="A30" s="22"/>
      <c r="B30" s="35">
        <v>16</v>
      </c>
      <c r="C30" s="45" t="s">
        <v>59</v>
      </c>
      <c r="D30" s="46">
        <v>20.100000000000001</v>
      </c>
      <c r="E30" s="47">
        <v>1</v>
      </c>
      <c r="F30" s="39" t="s">
        <v>24</v>
      </c>
      <c r="G30" s="35" t="s">
        <v>31</v>
      </c>
      <c r="H30" s="40" t="s">
        <v>32</v>
      </c>
      <c r="I30" s="41" t="s">
        <v>33</v>
      </c>
      <c r="J30" s="41" t="s">
        <v>34</v>
      </c>
      <c r="K30" s="41" t="s">
        <v>35</v>
      </c>
      <c r="L30" s="41" t="s">
        <v>36</v>
      </c>
      <c r="M30" s="38">
        <f t="shared" si="0"/>
        <v>10</v>
      </c>
      <c r="N30" s="42"/>
      <c r="O30" s="41">
        <v>10</v>
      </c>
      <c r="P30" s="41"/>
      <c r="Q30" s="34"/>
      <c r="R30" s="34"/>
      <c r="S30" s="34"/>
      <c r="T30" s="34"/>
      <c r="U30" s="35"/>
    </row>
    <row r="31" spans="1:21" ht="24.95" customHeight="1">
      <c r="A31" s="22"/>
      <c r="B31" s="35">
        <v>17</v>
      </c>
      <c r="C31" s="45" t="s">
        <v>59</v>
      </c>
      <c r="D31" s="46">
        <v>31.1</v>
      </c>
      <c r="E31" s="47">
        <v>1</v>
      </c>
      <c r="F31" s="39" t="s">
        <v>25</v>
      </c>
      <c r="G31" s="35" t="s">
        <v>39</v>
      </c>
      <c r="H31" s="40" t="s">
        <v>32</v>
      </c>
      <c r="I31" s="41" t="s">
        <v>33</v>
      </c>
      <c r="J31" s="41" t="s">
        <v>34</v>
      </c>
      <c r="K31" s="41" t="s">
        <v>40</v>
      </c>
      <c r="L31" s="41" t="s">
        <v>41</v>
      </c>
      <c r="M31" s="38">
        <f t="shared" si="0"/>
        <v>3.3</v>
      </c>
      <c r="N31" s="42"/>
      <c r="O31" s="41"/>
      <c r="P31" s="41">
        <v>3.3</v>
      </c>
      <c r="Q31" s="34"/>
      <c r="R31" s="34"/>
      <c r="S31" s="34"/>
      <c r="T31" s="34"/>
      <c r="U31" s="35"/>
    </row>
    <row r="32" spans="1:21" ht="24.95" customHeight="1">
      <c r="A32" s="22"/>
      <c r="B32" s="35">
        <v>18</v>
      </c>
      <c r="C32" s="45" t="s">
        <v>60</v>
      </c>
      <c r="D32" s="46">
        <v>32.1</v>
      </c>
      <c r="E32" s="47">
        <v>1</v>
      </c>
      <c r="F32" s="39" t="s">
        <v>24</v>
      </c>
      <c r="G32" s="35" t="s">
        <v>31</v>
      </c>
      <c r="H32" s="40" t="s">
        <v>32</v>
      </c>
      <c r="I32" s="41" t="s">
        <v>33</v>
      </c>
      <c r="J32" s="41" t="s">
        <v>34</v>
      </c>
      <c r="K32" s="41" t="s">
        <v>35</v>
      </c>
      <c r="L32" s="41" t="s">
        <v>36</v>
      </c>
      <c r="M32" s="38">
        <f t="shared" si="0"/>
        <v>10</v>
      </c>
      <c r="N32" s="42"/>
      <c r="O32" s="41">
        <v>10</v>
      </c>
      <c r="P32" s="41"/>
      <c r="Q32" s="34"/>
      <c r="R32" s="34"/>
      <c r="S32" s="34"/>
      <c r="T32" s="34"/>
      <c r="U32" s="35"/>
    </row>
    <row r="33" spans="1:21" ht="24.95" customHeight="1">
      <c r="A33" s="22"/>
      <c r="B33" s="35">
        <v>19</v>
      </c>
      <c r="C33" s="45" t="s">
        <v>61</v>
      </c>
      <c r="D33" s="46">
        <v>17.100000000000001</v>
      </c>
      <c r="E33" s="47">
        <v>1</v>
      </c>
      <c r="F33" s="39" t="s">
        <v>23</v>
      </c>
      <c r="G33" s="35" t="s">
        <v>31</v>
      </c>
      <c r="H33" s="40" t="s">
        <v>32</v>
      </c>
      <c r="I33" s="41" t="s">
        <v>33</v>
      </c>
      <c r="J33" s="41" t="s">
        <v>34</v>
      </c>
      <c r="K33" s="41" t="s">
        <v>35</v>
      </c>
      <c r="L33" s="41" t="s">
        <v>62</v>
      </c>
      <c r="M33" s="38">
        <f t="shared" si="0"/>
        <v>10</v>
      </c>
      <c r="N33" s="42">
        <v>10</v>
      </c>
      <c r="O33" s="41"/>
      <c r="P33" s="41"/>
      <c r="Q33" s="34"/>
      <c r="R33" s="34"/>
      <c r="S33" s="34">
        <v>0.22</v>
      </c>
      <c r="T33" s="34"/>
      <c r="U33" s="35"/>
    </row>
    <row r="34" spans="1:21" ht="24.95" customHeight="1">
      <c r="A34" s="22"/>
      <c r="B34" s="35">
        <v>20</v>
      </c>
      <c r="C34" s="45" t="s">
        <v>63</v>
      </c>
      <c r="D34" s="46">
        <v>18.100000000000001</v>
      </c>
      <c r="E34" s="47">
        <v>1</v>
      </c>
      <c r="F34" s="39" t="s">
        <v>24</v>
      </c>
      <c r="G34" s="35" t="s">
        <v>31</v>
      </c>
      <c r="H34" s="40" t="s">
        <v>32</v>
      </c>
      <c r="I34" s="41" t="s">
        <v>33</v>
      </c>
      <c r="J34" s="41" t="s">
        <v>34</v>
      </c>
      <c r="K34" s="41" t="s">
        <v>35</v>
      </c>
      <c r="L34" s="41" t="s">
        <v>36</v>
      </c>
      <c r="M34" s="38">
        <f t="shared" si="0"/>
        <v>10</v>
      </c>
      <c r="N34" s="42"/>
      <c r="O34" s="41">
        <v>10</v>
      </c>
      <c r="P34" s="41"/>
      <c r="Q34" s="34"/>
      <c r="R34" s="34"/>
      <c r="S34" s="34">
        <v>0.22</v>
      </c>
      <c r="T34" s="34"/>
      <c r="U34" s="35"/>
    </row>
    <row r="35" spans="1:21" ht="24.95" customHeight="1">
      <c r="A35" s="22"/>
      <c r="B35" s="35">
        <v>21</v>
      </c>
      <c r="C35" s="45" t="s">
        <v>63</v>
      </c>
      <c r="D35" s="46">
        <v>18.2</v>
      </c>
      <c r="E35" s="47">
        <v>1</v>
      </c>
      <c r="F35" s="39" t="s">
        <v>24</v>
      </c>
      <c r="G35" s="35" t="s">
        <v>31</v>
      </c>
      <c r="H35" s="40" t="s">
        <v>32</v>
      </c>
      <c r="I35" s="41" t="s">
        <v>33</v>
      </c>
      <c r="J35" s="41" t="s">
        <v>34</v>
      </c>
      <c r="K35" s="41" t="s">
        <v>35</v>
      </c>
      <c r="L35" s="41" t="s">
        <v>36</v>
      </c>
      <c r="M35" s="38">
        <f t="shared" si="0"/>
        <v>10</v>
      </c>
      <c r="N35" s="42"/>
      <c r="O35" s="41">
        <v>10</v>
      </c>
      <c r="P35" s="41"/>
      <c r="Q35" s="34"/>
      <c r="R35" s="34"/>
      <c r="S35" s="34">
        <v>0.2</v>
      </c>
      <c r="T35" s="34"/>
      <c r="U35" s="35"/>
    </row>
    <row r="36" spans="1:21" ht="24.95" customHeight="1">
      <c r="A36" s="22"/>
      <c r="B36" s="35">
        <v>22</v>
      </c>
      <c r="C36" s="45" t="s">
        <v>64</v>
      </c>
      <c r="D36" s="46">
        <v>27.1</v>
      </c>
      <c r="E36" s="47">
        <v>1</v>
      </c>
      <c r="F36" s="39" t="s">
        <v>24</v>
      </c>
      <c r="G36" s="35" t="s">
        <v>31</v>
      </c>
      <c r="H36" s="40" t="s">
        <v>32</v>
      </c>
      <c r="I36" s="41" t="s">
        <v>33</v>
      </c>
      <c r="J36" s="41" t="s">
        <v>34</v>
      </c>
      <c r="K36" s="41" t="s">
        <v>35</v>
      </c>
      <c r="L36" s="41" t="s">
        <v>36</v>
      </c>
      <c r="M36" s="38">
        <f t="shared" si="0"/>
        <v>10</v>
      </c>
      <c r="N36" s="42"/>
      <c r="O36" s="41">
        <v>10</v>
      </c>
      <c r="P36" s="41"/>
      <c r="Q36" s="34"/>
      <c r="R36" s="34"/>
      <c r="S36" s="34"/>
      <c r="T36" s="34"/>
      <c r="U36" s="35"/>
    </row>
    <row r="37" spans="1:21">
      <c r="A37" s="22"/>
      <c r="B37" s="48" t="s">
        <v>65</v>
      </c>
      <c r="C37" s="48"/>
      <c r="D37" s="48"/>
      <c r="E37" s="49">
        <f>SUM(E15:E36)</f>
        <v>21.200000000000003</v>
      </c>
      <c r="F37" s="49"/>
      <c r="G37" s="50"/>
      <c r="H37" s="41"/>
      <c r="I37" s="41"/>
      <c r="J37" s="41"/>
      <c r="K37" s="51"/>
      <c r="L37" s="41"/>
      <c r="M37" s="49">
        <f t="shared" ref="M37:S37" si="1">SUM(M15:M36)</f>
        <v>134.29999999999998</v>
      </c>
      <c r="N37" s="49">
        <f t="shared" si="1"/>
        <v>10</v>
      </c>
      <c r="O37" s="49">
        <f t="shared" si="1"/>
        <v>76</v>
      </c>
      <c r="P37" s="49">
        <f t="shared" si="1"/>
        <v>38.299999999999997</v>
      </c>
      <c r="Q37" s="49">
        <f t="shared" si="1"/>
        <v>0</v>
      </c>
      <c r="R37" s="49">
        <f t="shared" si="1"/>
        <v>10</v>
      </c>
      <c r="S37" s="49">
        <f t="shared" si="1"/>
        <v>0.64</v>
      </c>
      <c r="T37" s="34" t="e">
        <f>#REF!+T17+T16+T15</f>
        <v>#REF!</v>
      </c>
      <c r="U37" s="35"/>
    </row>
    <row r="38" spans="1:21" ht="18">
      <c r="A38" s="52"/>
      <c r="B38" s="53"/>
      <c r="C38" s="54"/>
      <c r="D38" s="55"/>
      <c r="E38" s="56"/>
      <c r="F38" s="57" t="s">
        <v>66</v>
      </c>
      <c r="G38" s="58"/>
      <c r="H38" s="58"/>
      <c r="I38" s="58"/>
      <c r="J38" s="58"/>
      <c r="K38" s="58"/>
      <c r="L38" s="59"/>
      <c r="M38" s="35"/>
      <c r="N38" s="60"/>
      <c r="O38" s="61"/>
      <c r="P38" s="62"/>
      <c r="Q38" s="63"/>
      <c r="R38" s="63"/>
      <c r="S38" s="35"/>
      <c r="T38" s="35"/>
      <c r="U38" s="35"/>
    </row>
    <row r="39" spans="1:21" ht="24">
      <c r="A39" s="56" t="s">
        <v>67</v>
      </c>
      <c r="B39" s="18">
        <v>1</v>
      </c>
      <c r="C39" s="64" t="s">
        <v>68</v>
      </c>
      <c r="D39" s="65" t="s">
        <v>69</v>
      </c>
      <c r="E39" s="66">
        <v>1</v>
      </c>
      <c r="F39" s="67" t="s">
        <v>25</v>
      </c>
      <c r="G39" s="68" t="s">
        <v>39</v>
      </c>
      <c r="H39" s="40" t="s">
        <v>32</v>
      </c>
      <c r="I39" s="69" t="s">
        <v>33</v>
      </c>
      <c r="J39" s="69" t="s">
        <v>34</v>
      </c>
      <c r="K39" s="69" t="s">
        <v>70</v>
      </c>
      <c r="L39" s="69" t="s">
        <v>41</v>
      </c>
      <c r="M39" s="38">
        <f t="shared" ref="M39:M52" si="2">N39+O39+P39+Q39+R39</f>
        <v>3.3</v>
      </c>
      <c r="N39" s="70"/>
      <c r="O39" s="70"/>
      <c r="P39" s="19">
        <v>3.3</v>
      </c>
      <c r="Q39" s="18"/>
      <c r="R39" s="18"/>
      <c r="S39" s="18"/>
      <c r="T39" s="35">
        <v>0.1</v>
      </c>
      <c r="U39" s="35"/>
    </row>
    <row r="40" spans="1:21" ht="25.5">
      <c r="A40" s="43"/>
      <c r="B40" s="18">
        <v>2</v>
      </c>
      <c r="C40" s="64" t="s">
        <v>68</v>
      </c>
      <c r="D40" s="64" t="s">
        <v>71</v>
      </c>
      <c r="E40" s="34">
        <v>1</v>
      </c>
      <c r="F40" s="18" t="s">
        <v>24</v>
      </c>
      <c r="G40" s="18" t="s">
        <v>31</v>
      </c>
      <c r="H40" s="40" t="s">
        <v>32</v>
      </c>
      <c r="I40" s="25" t="s">
        <v>33</v>
      </c>
      <c r="J40" s="25" t="s">
        <v>34</v>
      </c>
      <c r="K40" s="71" t="s">
        <v>57</v>
      </c>
      <c r="L40" s="71" t="s">
        <v>72</v>
      </c>
      <c r="M40" s="38">
        <f t="shared" si="2"/>
        <v>5</v>
      </c>
      <c r="N40" s="70"/>
      <c r="O40" s="70">
        <v>5</v>
      </c>
      <c r="P40" s="19"/>
      <c r="Q40" s="72"/>
      <c r="R40" s="72"/>
      <c r="S40" s="18"/>
      <c r="T40" s="18"/>
      <c r="U40" s="18"/>
    </row>
    <row r="41" spans="1:21" s="75" customFormat="1" ht="25.5">
      <c r="A41" s="18"/>
      <c r="B41" s="18">
        <v>3</v>
      </c>
      <c r="C41" s="18">
        <v>11</v>
      </c>
      <c r="D41" s="18">
        <v>21.2</v>
      </c>
      <c r="E41" s="73">
        <v>0.8</v>
      </c>
      <c r="F41" s="18" t="s">
        <v>25</v>
      </c>
      <c r="G41" s="68" t="s">
        <v>39</v>
      </c>
      <c r="H41" s="40" t="s">
        <v>32</v>
      </c>
      <c r="I41" s="25" t="s">
        <v>33</v>
      </c>
      <c r="J41" s="25" t="s">
        <v>34</v>
      </c>
      <c r="K41" s="69" t="s">
        <v>70</v>
      </c>
      <c r="L41" s="71" t="s">
        <v>41</v>
      </c>
      <c r="M41" s="38">
        <f t="shared" si="2"/>
        <v>2.6</v>
      </c>
      <c r="N41" s="70"/>
      <c r="O41" s="70"/>
      <c r="P41" s="19">
        <v>2.6</v>
      </c>
      <c r="Q41" s="18"/>
      <c r="R41" s="18"/>
      <c r="S41" s="18"/>
      <c r="T41" s="18">
        <v>0.1</v>
      </c>
      <c r="U41" s="74"/>
    </row>
    <row r="42" spans="1:21" s="75" customFormat="1" ht="25.5">
      <c r="A42" s="18"/>
      <c r="B42" s="18">
        <v>4</v>
      </c>
      <c r="C42" s="18">
        <v>13</v>
      </c>
      <c r="D42" s="18">
        <v>5</v>
      </c>
      <c r="E42" s="73">
        <v>0.8</v>
      </c>
      <c r="F42" s="19" t="s">
        <v>25</v>
      </c>
      <c r="G42" s="76" t="s">
        <v>39</v>
      </c>
      <c r="H42" s="40" t="s">
        <v>32</v>
      </c>
      <c r="I42" s="25" t="s">
        <v>33</v>
      </c>
      <c r="J42" s="25" t="s">
        <v>34</v>
      </c>
      <c r="K42" s="69" t="s">
        <v>70</v>
      </c>
      <c r="L42" s="71" t="s">
        <v>41</v>
      </c>
      <c r="M42" s="38">
        <f t="shared" si="2"/>
        <v>2.6</v>
      </c>
      <c r="N42" s="70"/>
      <c r="O42" s="70"/>
      <c r="P42" s="19">
        <v>2.6</v>
      </c>
      <c r="Q42" s="18"/>
      <c r="R42" s="18"/>
      <c r="S42" s="18"/>
      <c r="T42" s="18"/>
      <c r="U42" s="74"/>
    </row>
    <row r="43" spans="1:21" ht="25.5">
      <c r="A43" s="43"/>
      <c r="B43" s="18">
        <v>4</v>
      </c>
      <c r="C43" s="18">
        <v>18</v>
      </c>
      <c r="D43" s="64" t="s">
        <v>73</v>
      </c>
      <c r="E43" s="34">
        <v>1</v>
      </c>
      <c r="F43" s="18" t="s">
        <v>23</v>
      </c>
      <c r="G43" s="18" t="s">
        <v>31</v>
      </c>
      <c r="H43" s="40" t="s">
        <v>32</v>
      </c>
      <c r="I43" s="25" t="s">
        <v>33</v>
      </c>
      <c r="J43" s="25" t="s">
        <v>34</v>
      </c>
      <c r="K43" s="71" t="s">
        <v>74</v>
      </c>
      <c r="L43" s="71" t="s">
        <v>75</v>
      </c>
      <c r="M43" s="38">
        <f t="shared" si="2"/>
        <v>8</v>
      </c>
      <c r="N43" s="70">
        <v>5.6</v>
      </c>
      <c r="O43" s="70">
        <v>2.4</v>
      </c>
      <c r="P43" s="19"/>
      <c r="Q43" s="18"/>
      <c r="R43" s="18"/>
      <c r="S43" s="18">
        <v>0.21</v>
      </c>
      <c r="T43" s="18"/>
      <c r="U43" s="18"/>
    </row>
    <row r="44" spans="1:21" ht="25.5">
      <c r="A44" s="43"/>
      <c r="B44" s="18">
        <v>5</v>
      </c>
      <c r="C44" s="64" t="s">
        <v>76</v>
      </c>
      <c r="D44" s="64" t="s">
        <v>77</v>
      </c>
      <c r="E44" s="34">
        <v>1</v>
      </c>
      <c r="F44" s="18" t="s">
        <v>25</v>
      </c>
      <c r="G44" s="68" t="s">
        <v>39</v>
      </c>
      <c r="H44" s="40" t="s">
        <v>32</v>
      </c>
      <c r="I44" s="25" t="s">
        <v>33</v>
      </c>
      <c r="J44" s="25" t="s">
        <v>34</v>
      </c>
      <c r="K44" s="69" t="s">
        <v>70</v>
      </c>
      <c r="L44" s="71" t="s">
        <v>41</v>
      </c>
      <c r="M44" s="38">
        <f t="shared" si="2"/>
        <v>3.3</v>
      </c>
      <c r="N44" s="70"/>
      <c r="O44" s="19"/>
      <c r="P44" s="19">
        <v>3.3</v>
      </c>
      <c r="Q44" s="18"/>
      <c r="R44" s="18"/>
      <c r="S44" s="19"/>
      <c r="T44" s="18"/>
      <c r="U44" s="18"/>
    </row>
    <row r="45" spans="1:21" ht="24">
      <c r="A45" s="56" t="s">
        <v>78</v>
      </c>
      <c r="B45" s="18">
        <v>6</v>
      </c>
      <c r="C45" s="64" t="s">
        <v>79</v>
      </c>
      <c r="D45" s="65" t="s">
        <v>80</v>
      </c>
      <c r="E45" s="66">
        <v>1</v>
      </c>
      <c r="F45" s="67" t="s">
        <v>24</v>
      </c>
      <c r="G45" s="68" t="s">
        <v>31</v>
      </c>
      <c r="H45" s="40" t="s">
        <v>32</v>
      </c>
      <c r="I45" s="69" t="s">
        <v>33</v>
      </c>
      <c r="J45" s="69" t="s">
        <v>34</v>
      </c>
      <c r="K45" s="69" t="s">
        <v>57</v>
      </c>
      <c r="L45" s="69" t="s">
        <v>72</v>
      </c>
      <c r="M45" s="38">
        <f t="shared" si="2"/>
        <v>5</v>
      </c>
      <c r="N45" s="70"/>
      <c r="O45" s="70">
        <v>5</v>
      </c>
      <c r="P45" s="19"/>
      <c r="Q45" s="18"/>
      <c r="R45" s="18"/>
      <c r="S45" s="18"/>
      <c r="T45" s="35"/>
      <c r="U45" s="35"/>
    </row>
    <row r="46" spans="1:21" ht="24">
      <c r="A46" s="43"/>
      <c r="B46" s="18">
        <v>7</v>
      </c>
      <c r="C46" s="64" t="s">
        <v>81</v>
      </c>
      <c r="D46" s="77" t="s">
        <v>82</v>
      </c>
      <c r="E46" s="78">
        <v>1</v>
      </c>
      <c r="F46" s="67" t="s">
        <v>24</v>
      </c>
      <c r="G46" s="68" t="s">
        <v>31</v>
      </c>
      <c r="H46" s="40" t="s">
        <v>32</v>
      </c>
      <c r="I46" s="69" t="s">
        <v>33</v>
      </c>
      <c r="J46" s="69" t="s">
        <v>34</v>
      </c>
      <c r="K46" s="69" t="s">
        <v>57</v>
      </c>
      <c r="L46" s="69" t="s">
        <v>72</v>
      </c>
      <c r="M46" s="38">
        <f t="shared" si="2"/>
        <v>5</v>
      </c>
      <c r="N46" s="70"/>
      <c r="O46" s="70">
        <v>5</v>
      </c>
      <c r="P46" s="19"/>
      <c r="Q46" s="18"/>
      <c r="R46" s="18"/>
      <c r="S46" s="18"/>
      <c r="T46" s="18">
        <v>0.1</v>
      </c>
      <c r="U46" s="18"/>
    </row>
    <row r="47" spans="1:21" ht="25.5">
      <c r="A47" s="43"/>
      <c r="B47" s="18">
        <v>8</v>
      </c>
      <c r="C47" s="64" t="s">
        <v>83</v>
      </c>
      <c r="D47" s="64" t="s">
        <v>84</v>
      </c>
      <c r="E47" s="34">
        <v>1</v>
      </c>
      <c r="F47" s="18" t="s">
        <v>24</v>
      </c>
      <c r="G47" s="18" t="s">
        <v>31</v>
      </c>
      <c r="H47" s="40" t="s">
        <v>32</v>
      </c>
      <c r="I47" s="25" t="s">
        <v>33</v>
      </c>
      <c r="J47" s="25" t="s">
        <v>34</v>
      </c>
      <c r="K47" s="71" t="s">
        <v>57</v>
      </c>
      <c r="L47" s="71" t="s">
        <v>72</v>
      </c>
      <c r="M47" s="38">
        <f t="shared" si="2"/>
        <v>5</v>
      </c>
      <c r="N47" s="70"/>
      <c r="O47" s="19">
        <v>5</v>
      </c>
      <c r="P47" s="19"/>
      <c r="Q47" s="18"/>
      <c r="R47" s="18"/>
      <c r="S47" s="18">
        <v>0.1</v>
      </c>
      <c r="T47" s="18"/>
      <c r="U47" s="18"/>
    </row>
    <row r="48" spans="1:21" ht="38.25">
      <c r="A48" s="43"/>
      <c r="B48" s="18">
        <v>9</v>
      </c>
      <c r="C48" s="64" t="s">
        <v>52</v>
      </c>
      <c r="D48" s="64" t="s">
        <v>85</v>
      </c>
      <c r="E48" s="34">
        <v>0.6</v>
      </c>
      <c r="F48" s="18" t="s">
        <v>24</v>
      </c>
      <c r="G48" s="18" t="s">
        <v>31</v>
      </c>
      <c r="H48" s="40" t="s">
        <v>32</v>
      </c>
      <c r="I48" s="25" t="s">
        <v>33</v>
      </c>
      <c r="J48" s="25" t="s">
        <v>34</v>
      </c>
      <c r="K48" s="71" t="s">
        <v>86</v>
      </c>
      <c r="L48" s="71" t="s">
        <v>87</v>
      </c>
      <c r="M48" s="38">
        <f t="shared" si="2"/>
        <v>2.8</v>
      </c>
      <c r="N48" s="70"/>
      <c r="O48" s="70">
        <v>2.5</v>
      </c>
      <c r="P48" s="19">
        <v>0.3</v>
      </c>
      <c r="Q48" s="38"/>
      <c r="R48" s="38"/>
      <c r="S48" s="38"/>
      <c r="T48" s="38">
        <v>0.1</v>
      </c>
      <c r="U48" s="18"/>
    </row>
    <row r="49" spans="1:21" ht="25.5">
      <c r="A49" s="56" t="s">
        <v>88</v>
      </c>
      <c r="B49" s="18">
        <v>10</v>
      </c>
      <c r="C49" s="64" t="s">
        <v>89</v>
      </c>
      <c r="D49" s="79" t="s">
        <v>90</v>
      </c>
      <c r="E49" s="34">
        <v>1</v>
      </c>
      <c r="F49" s="19" t="s">
        <v>25</v>
      </c>
      <c r="G49" s="80" t="s">
        <v>39</v>
      </c>
      <c r="H49" s="40" t="s">
        <v>32</v>
      </c>
      <c r="I49" s="25" t="s">
        <v>33</v>
      </c>
      <c r="J49" s="25" t="s">
        <v>34</v>
      </c>
      <c r="K49" s="69" t="s">
        <v>70</v>
      </c>
      <c r="L49" s="71" t="s">
        <v>41</v>
      </c>
      <c r="M49" s="38">
        <f t="shared" si="2"/>
        <v>0</v>
      </c>
      <c r="N49" s="70"/>
      <c r="O49" s="70"/>
      <c r="P49" s="19"/>
      <c r="Q49" s="38"/>
      <c r="R49" s="38"/>
      <c r="S49" s="18"/>
      <c r="T49" s="35">
        <v>0.1</v>
      </c>
      <c r="U49" s="35"/>
    </row>
    <row r="50" spans="1:21" ht="38.25">
      <c r="A50" s="43"/>
      <c r="B50" s="18">
        <v>11</v>
      </c>
      <c r="C50" s="64" t="s">
        <v>91</v>
      </c>
      <c r="D50" s="64" t="s">
        <v>92</v>
      </c>
      <c r="E50" s="34">
        <v>0.8</v>
      </c>
      <c r="F50" s="18" t="s">
        <v>24</v>
      </c>
      <c r="G50" s="81" t="s">
        <v>31</v>
      </c>
      <c r="H50" s="40" t="s">
        <v>32</v>
      </c>
      <c r="I50" s="69" t="s">
        <v>33</v>
      </c>
      <c r="J50" s="69" t="s">
        <v>34</v>
      </c>
      <c r="K50" s="71" t="s">
        <v>86</v>
      </c>
      <c r="L50" s="71" t="s">
        <v>87</v>
      </c>
      <c r="M50" s="38">
        <f t="shared" si="2"/>
        <v>6.8</v>
      </c>
      <c r="N50" s="70"/>
      <c r="O50" s="70">
        <v>3.5</v>
      </c>
      <c r="P50" s="19">
        <v>3.3</v>
      </c>
      <c r="Q50" s="38"/>
      <c r="R50" s="38"/>
      <c r="S50" s="38"/>
      <c r="T50" s="38"/>
      <c r="U50" s="18"/>
    </row>
    <row r="51" spans="1:21" ht="25.5">
      <c r="A51" s="43"/>
      <c r="B51" s="18">
        <v>12</v>
      </c>
      <c r="C51" s="18">
        <v>88</v>
      </c>
      <c r="D51" s="64" t="s">
        <v>93</v>
      </c>
      <c r="E51" s="34">
        <v>1</v>
      </c>
      <c r="F51" s="18" t="s">
        <v>23</v>
      </c>
      <c r="G51" s="18" t="s">
        <v>31</v>
      </c>
      <c r="H51" s="40" t="s">
        <v>32</v>
      </c>
      <c r="I51" s="25" t="s">
        <v>33</v>
      </c>
      <c r="J51" s="25" t="s">
        <v>34</v>
      </c>
      <c r="K51" s="71" t="s">
        <v>74</v>
      </c>
      <c r="L51" s="71" t="s">
        <v>94</v>
      </c>
      <c r="M51" s="38">
        <f t="shared" si="2"/>
        <v>8</v>
      </c>
      <c r="N51" s="70">
        <v>5.6</v>
      </c>
      <c r="O51" s="70">
        <v>2.4</v>
      </c>
      <c r="P51" s="19"/>
      <c r="Q51" s="18"/>
      <c r="R51" s="18"/>
      <c r="S51" s="18">
        <v>0.2</v>
      </c>
      <c r="T51" s="18"/>
      <c r="U51" s="18"/>
    </row>
    <row r="52" spans="1:21" ht="25.5">
      <c r="A52" s="43"/>
      <c r="B52" s="18">
        <v>13</v>
      </c>
      <c r="C52" s="64" t="s">
        <v>95</v>
      </c>
      <c r="D52" s="64" t="s">
        <v>96</v>
      </c>
      <c r="E52" s="34">
        <v>1</v>
      </c>
      <c r="F52" s="18" t="s">
        <v>24</v>
      </c>
      <c r="G52" s="18" t="s">
        <v>31</v>
      </c>
      <c r="H52" s="40" t="s">
        <v>32</v>
      </c>
      <c r="I52" s="25" t="s">
        <v>33</v>
      </c>
      <c r="J52" s="25" t="s">
        <v>34</v>
      </c>
      <c r="K52" s="71" t="s">
        <v>57</v>
      </c>
      <c r="L52" s="71" t="s">
        <v>72</v>
      </c>
      <c r="M52" s="38">
        <f t="shared" si="2"/>
        <v>5</v>
      </c>
      <c r="N52" s="70"/>
      <c r="O52" s="19">
        <v>5</v>
      </c>
      <c r="P52" s="19"/>
      <c r="Q52" s="18"/>
      <c r="R52" s="18"/>
      <c r="S52" s="18"/>
      <c r="T52" s="18"/>
      <c r="U52" s="18"/>
    </row>
    <row r="53" spans="1:21">
      <c r="A53" s="22"/>
      <c r="B53" s="82" t="s">
        <v>65</v>
      </c>
      <c r="C53" s="82"/>
      <c r="D53" s="82"/>
      <c r="E53" s="83">
        <f>SUM(E39:E52)</f>
        <v>13</v>
      </c>
      <c r="F53" s="84"/>
      <c r="G53" s="27"/>
      <c r="H53" s="85"/>
      <c r="I53" s="85"/>
      <c r="J53" s="85"/>
      <c r="K53" s="86"/>
      <c r="L53" s="87"/>
      <c r="M53" s="83">
        <f>SUM(M39:M52)</f>
        <v>62.399999999999991</v>
      </c>
      <c r="N53" s="83">
        <f>N41+N48+N40+N52+N46+N44+N51+N43+N49+N39+N45</f>
        <v>11.2</v>
      </c>
      <c r="O53" s="83">
        <f t="shared" ref="O53:U53" si="3">SUM(O39:O52)</f>
        <v>35.799999999999997</v>
      </c>
      <c r="P53" s="83">
        <f t="shared" si="3"/>
        <v>15.400000000000002</v>
      </c>
      <c r="Q53" s="83">
        <f t="shared" si="3"/>
        <v>0</v>
      </c>
      <c r="R53" s="83">
        <f t="shared" si="3"/>
        <v>0</v>
      </c>
      <c r="S53" s="83">
        <f t="shared" si="3"/>
        <v>0.51</v>
      </c>
      <c r="T53" s="83">
        <f t="shared" si="3"/>
        <v>0.5</v>
      </c>
      <c r="U53" s="83">
        <f t="shared" si="3"/>
        <v>0</v>
      </c>
    </row>
    <row r="54" spans="1:21" ht="18">
      <c r="A54" s="22"/>
      <c r="B54" s="88"/>
      <c r="C54" s="88"/>
      <c r="D54" s="88"/>
      <c r="E54" s="89"/>
      <c r="F54" s="90" t="s">
        <v>97</v>
      </c>
      <c r="G54" s="90"/>
      <c r="H54" s="90"/>
      <c r="I54" s="90"/>
      <c r="J54" s="90"/>
      <c r="K54" s="90"/>
      <c r="L54" s="90"/>
      <c r="M54" s="89"/>
      <c r="N54" s="89"/>
      <c r="O54" s="91"/>
      <c r="P54" s="91"/>
      <c r="Q54" s="91"/>
      <c r="R54" s="91"/>
      <c r="S54" s="91"/>
      <c r="T54" s="92"/>
      <c r="U54" s="93"/>
    </row>
    <row r="55" spans="1:21" ht="25.5">
      <c r="A55" s="22"/>
      <c r="B55" s="23">
        <v>1</v>
      </c>
      <c r="C55" s="23">
        <v>31</v>
      </c>
      <c r="D55" s="23">
        <v>15.3</v>
      </c>
      <c r="E55" s="38">
        <v>0.6</v>
      </c>
      <c r="F55" s="18" t="s">
        <v>23</v>
      </c>
      <c r="G55" s="18" t="s">
        <v>31</v>
      </c>
      <c r="H55" s="40" t="s">
        <v>32</v>
      </c>
      <c r="I55" s="25" t="s">
        <v>33</v>
      </c>
      <c r="J55" s="25" t="s">
        <v>34</v>
      </c>
      <c r="K55" s="94"/>
      <c r="L55" s="25" t="s">
        <v>98</v>
      </c>
      <c r="M55" s="38">
        <f>N55+O55+P55+Q55+R55+S55</f>
        <v>6.2</v>
      </c>
      <c r="N55" s="83">
        <v>6</v>
      </c>
      <c r="O55" s="83"/>
      <c r="P55" s="83"/>
      <c r="Q55" s="83"/>
      <c r="R55" s="83"/>
      <c r="S55" s="38">
        <v>0.2</v>
      </c>
      <c r="T55" s="92"/>
      <c r="U55" s="93"/>
    </row>
    <row r="56" spans="1:21">
      <c r="A56" s="22"/>
      <c r="B56" s="95" t="s">
        <v>65</v>
      </c>
      <c r="C56" s="96"/>
      <c r="D56" s="97"/>
      <c r="E56" s="83">
        <v>0.6</v>
      </c>
      <c r="F56" s="84"/>
      <c r="G56" s="27"/>
      <c r="H56" s="85"/>
      <c r="I56" s="85"/>
      <c r="J56" s="85"/>
      <c r="K56" s="86"/>
      <c r="L56" s="87"/>
      <c r="M56" s="83">
        <f>SUM(M55)</f>
        <v>6.2</v>
      </c>
      <c r="N56" s="83">
        <f>SUM(N55)</f>
        <v>6</v>
      </c>
      <c r="O56" s="83"/>
      <c r="P56" s="83"/>
      <c r="Q56" s="83"/>
      <c r="R56" s="83"/>
      <c r="S56" s="83">
        <f>SUM(S55)</f>
        <v>0.2</v>
      </c>
      <c r="T56" s="92"/>
      <c r="U56" s="93"/>
    </row>
    <row r="57" spans="1:21" ht="18">
      <c r="A57" s="22"/>
      <c r="B57" s="88"/>
      <c r="C57" s="88"/>
      <c r="D57" s="88"/>
      <c r="E57" s="89"/>
      <c r="F57" s="98" t="s">
        <v>99</v>
      </c>
      <c r="G57" s="98"/>
      <c r="H57" s="98"/>
      <c r="I57" s="98"/>
      <c r="J57" s="98"/>
      <c r="K57" s="98"/>
      <c r="L57" s="98"/>
      <c r="M57" s="89"/>
      <c r="N57" s="89"/>
      <c r="O57" s="99"/>
      <c r="P57" s="100"/>
      <c r="Q57" s="99"/>
      <c r="R57" s="101"/>
      <c r="S57" s="102"/>
      <c r="T57" s="103"/>
      <c r="U57" s="93"/>
    </row>
    <row r="58" spans="1:21" ht="25.35" customHeight="1">
      <c r="A58" s="22"/>
      <c r="B58" s="18">
        <v>1</v>
      </c>
      <c r="C58" s="104" t="s">
        <v>100</v>
      </c>
      <c r="D58" s="104" t="s">
        <v>101</v>
      </c>
      <c r="E58" s="105">
        <v>1</v>
      </c>
      <c r="F58" s="18" t="s">
        <v>24</v>
      </c>
      <c r="G58" s="18" t="s">
        <v>102</v>
      </c>
      <c r="H58" s="40" t="s">
        <v>32</v>
      </c>
      <c r="I58" s="40" t="s">
        <v>33</v>
      </c>
      <c r="J58" s="40" t="s">
        <v>34</v>
      </c>
      <c r="K58" s="106" t="s">
        <v>103</v>
      </c>
      <c r="L58" s="107" t="s">
        <v>104</v>
      </c>
      <c r="M58" s="38">
        <f>N58+O58+P58+Q58+R58+S58</f>
        <v>5.05</v>
      </c>
      <c r="N58" s="22"/>
      <c r="O58" s="18">
        <v>4.7</v>
      </c>
      <c r="P58" s="103"/>
      <c r="Q58" s="22"/>
      <c r="R58" s="18"/>
      <c r="S58" s="43">
        <v>0.35</v>
      </c>
      <c r="T58" s="103">
        <v>0.1</v>
      </c>
      <c r="U58" s="93"/>
    </row>
    <row r="59" spans="1:21" ht="25.35" customHeight="1">
      <c r="A59" s="22"/>
      <c r="B59" s="108">
        <v>2</v>
      </c>
      <c r="C59" s="18">
        <v>2</v>
      </c>
      <c r="D59" s="109" t="s">
        <v>105</v>
      </c>
      <c r="E59" s="105">
        <v>1</v>
      </c>
      <c r="F59" s="19" t="s">
        <v>106</v>
      </c>
      <c r="G59" s="19" t="s">
        <v>102</v>
      </c>
      <c r="H59" s="40" t="s">
        <v>32</v>
      </c>
      <c r="I59" s="40" t="s">
        <v>33</v>
      </c>
      <c r="J59" s="40" t="s">
        <v>34</v>
      </c>
      <c r="K59" s="110" t="s">
        <v>107</v>
      </c>
      <c r="L59" s="111" t="s">
        <v>108</v>
      </c>
      <c r="M59" s="38">
        <f>N59+O59+P59+Q59+R59+S59</f>
        <v>1.7</v>
      </c>
      <c r="N59" s="38"/>
      <c r="O59" s="22"/>
      <c r="P59" s="18"/>
      <c r="Q59" s="103"/>
      <c r="R59" s="103">
        <v>1.7</v>
      </c>
      <c r="S59" s="22"/>
      <c r="T59" s="18"/>
      <c r="U59" s="93"/>
    </row>
    <row r="60" spans="1:21" ht="25.35" customHeight="1">
      <c r="A60" s="22"/>
      <c r="B60" s="18">
        <v>3</v>
      </c>
      <c r="C60" s="64" t="s">
        <v>109</v>
      </c>
      <c r="D60" s="64" t="s">
        <v>85</v>
      </c>
      <c r="E60" s="34">
        <v>1</v>
      </c>
      <c r="F60" s="18" t="s">
        <v>24</v>
      </c>
      <c r="G60" s="18" t="s">
        <v>102</v>
      </c>
      <c r="H60" s="40" t="s">
        <v>32</v>
      </c>
      <c r="I60" s="40" t="s">
        <v>33</v>
      </c>
      <c r="J60" s="40" t="s">
        <v>34</v>
      </c>
      <c r="K60" s="106" t="s">
        <v>103</v>
      </c>
      <c r="L60" s="25" t="s">
        <v>104</v>
      </c>
      <c r="M60" s="38">
        <f>M58*E60</f>
        <v>5.05</v>
      </c>
      <c r="N60" s="22"/>
      <c r="O60" s="34">
        <f>M60</f>
        <v>5.05</v>
      </c>
      <c r="P60" s="103"/>
      <c r="Q60" s="22"/>
      <c r="R60" s="18"/>
      <c r="S60" s="43"/>
      <c r="T60" s="103">
        <v>0.1</v>
      </c>
      <c r="U60" s="93"/>
    </row>
    <row r="61" spans="1:21" ht="25.35" customHeight="1">
      <c r="A61" s="22"/>
      <c r="B61" s="18">
        <v>4</v>
      </c>
      <c r="C61" s="64" t="s">
        <v>110</v>
      </c>
      <c r="D61" s="64" t="s">
        <v>111</v>
      </c>
      <c r="E61" s="34">
        <v>1</v>
      </c>
      <c r="F61" s="18" t="s">
        <v>24</v>
      </c>
      <c r="G61" s="18" t="s">
        <v>102</v>
      </c>
      <c r="H61" s="40" t="s">
        <v>32</v>
      </c>
      <c r="I61" s="40" t="s">
        <v>33</v>
      </c>
      <c r="J61" s="40" t="s">
        <v>34</v>
      </c>
      <c r="K61" s="106" t="s">
        <v>103</v>
      </c>
      <c r="L61" s="25" t="s">
        <v>104</v>
      </c>
      <c r="M61" s="38">
        <f t="shared" ref="M61:M73" si="4">M60*E61</f>
        <v>5.05</v>
      </c>
      <c r="N61" s="22"/>
      <c r="O61" s="34">
        <f t="shared" ref="O61:O74" si="5">M61</f>
        <v>5.05</v>
      </c>
      <c r="P61" s="103"/>
      <c r="Q61" s="22"/>
      <c r="R61" s="18"/>
      <c r="S61" s="43"/>
      <c r="T61" s="103">
        <v>0.1</v>
      </c>
      <c r="U61" s="93"/>
    </row>
    <row r="62" spans="1:21" ht="25.35" customHeight="1">
      <c r="A62" s="22"/>
      <c r="B62" s="18">
        <v>5</v>
      </c>
      <c r="C62" s="64" t="s">
        <v>112</v>
      </c>
      <c r="D62" s="64" t="s">
        <v>113</v>
      </c>
      <c r="E62" s="34">
        <v>1</v>
      </c>
      <c r="F62" s="18" t="s">
        <v>24</v>
      </c>
      <c r="G62" s="18" t="s">
        <v>102</v>
      </c>
      <c r="H62" s="40" t="s">
        <v>32</v>
      </c>
      <c r="I62" s="40" t="s">
        <v>33</v>
      </c>
      <c r="J62" s="40" t="s">
        <v>34</v>
      </c>
      <c r="K62" s="106" t="s">
        <v>103</v>
      </c>
      <c r="L62" s="25" t="s">
        <v>104</v>
      </c>
      <c r="M62" s="38">
        <f t="shared" si="4"/>
        <v>5.05</v>
      </c>
      <c r="N62" s="22"/>
      <c r="O62" s="34">
        <f t="shared" si="5"/>
        <v>5.05</v>
      </c>
      <c r="P62" s="103"/>
      <c r="Q62" s="22"/>
      <c r="R62" s="18"/>
      <c r="S62" s="43"/>
      <c r="T62" s="103">
        <v>0.1</v>
      </c>
      <c r="U62" s="93"/>
    </row>
    <row r="63" spans="1:21" ht="25.35" customHeight="1">
      <c r="A63" s="22"/>
      <c r="B63" s="18">
        <v>6</v>
      </c>
      <c r="C63" s="64" t="s">
        <v>112</v>
      </c>
      <c r="D63" s="64" t="s">
        <v>114</v>
      </c>
      <c r="E63" s="34">
        <v>0.6</v>
      </c>
      <c r="F63" s="18" t="s">
        <v>24</v>
      </c>
      <c r="G63" s="18" t="s">
        <v>102</v>
      </c>
      <c r="H63" s="40" t="s">
        <v>32</v>
      </c>
      <c r="I63" s="40" t="s">
        <v>33</v>
      </c>
      <c r="J63" s="40" t="s">
        <v>34</v>
      </c>
      <c r="K63" s="106" t="s">
        <v>103</v>
      </c>
      <c r="L63" s="25" t="s">
        <v>104</v>
      </c>
      <c r="M63" s="38">
        <f t="shared" si="4"/>
        <v>3.03</v>
      </c>
      <c r="N63" s="22"/>
      <c r="O63" s="34">
        <f t="shared" si="5"/>
        <v>3.03</v>
      </c>
      <c r="P63" s="103"/>
      <c r="Q63" s="22"/>
      <c r="R63" s="18"/>
      <c r="S63" s="43"/>
      <c r="T63" s="103">
        <v>0.1</v>
      </c>
      <c r="U63" s="93"/>
    </row>
    <row r="64" spans="1:21" ht="25.35" customHeight="1">
      <c r="A64" s="22"/>
      <c r="B64" s="18">
        <v>7</v>
      </c>
      <c r="C64" s="64" t="s">
        <v>115</v>
      </c>
      <c r="D64" s="64" t="s">
        <v>116</v>
      </c>
      <c r="E64" s="34">
        <v>0.9</v>
      </c>
      <c r="F64" s="18" t="s">
        <v>24</v>
      </c>
      <c r="G64" s="18" t="s">
        <v>102</v>
      </c>
      <c r="H64" s="40" t="s">
        <v>32</v>
      </c>
      <c r="I64" s="40" t="s">
        <v>33</v>
      </c>
      <c r="J64" s="40" t="s">
        <v>34</v>
      </c>
      <c r="K64" s="106" t="s">
        <v>103</v>
      </c>
      <c r="L64" s="25" t="s">
        <v>104</v>
      </c>
      <c r="M64" s="38">
        <f t="shared" si="4"/>
        <v>2.7269999999999999</v>
      </c>
      <c r="N64" s="22"/>
      <c r="O64" s="34">
        <f t="shared" si="5"/>
        <v>2.7269999999999999</v>
      </c>
      <c r="P64" s="103"/>
      <c r="Q64" s="22"/>
      <c r="R64" s="18"/>
      <c r="S64" s="43"/>
      <c r="T64" s="103"/>
      <c r="U64" s="93"/>
    </row>
    <row r="65" spans="1:21" ht="25.35" customHeight="1">
      <c r="A65" s="22"/>
      <c r="B65" s="18">
        <v>8</v>
      </c>
      <c r="C65" s="64" t="s">
        <v>50</v>
      </c>
      <c r="D65" s="64" t="s">
        <v>117</v>
      </c>
      <c r="E65" s="34">
        <v>1</v>
      </c>
      <c r="F65" s="18" t="s">
        <v>24</v>
      </c>
      <c r="G65" s="18" t="s">
        <v>102</v>
      </c>
      <c r="H65" s="40" t="s">
        <v>32</v>
      </c>
      <c r="I65" s="40" t="s">
        <v>33</v>
      </c>
      <c r="J65" s="40" t="s">
        <v>34</v>
      </c>
      <c r="K65" s="106" t="s">
        <v>103</v>
      </c>
      <c r="L65" s="25" t="s">
        <v>104</v>
      </c>
      <c r="M65" s="38">
        <f t="shared" si="4"/>
        <v>2.7269999999999999</v>
      </c>
      <c r="N65" s="22"/>
      <c r="O65" s="34">
        <f t="shared" si="5"/>
        <v>2.7269999999999999</v>
      </c>
      <c r="P65" s="103"/>
      <c r="Q65" s="22"/>
      <c r="R65" s="18"/>
      <c r="S65" s="43"/>
      <c r="T65" s="103"/>
      <c r="U65" s="93"/>
    </row>
    <row r="66" spans="1:21" ht="25.35" customHeight="1">
      <c r="A66" s="22"/>
      <c r="B66" s="18">
        <v>9</v>
      </c>
      <c r="C66" s="64" t="s">
        <v>118</v>
      </c>
      <c r="D66" s="64" t="s">
        <v>119</v>
      </c>
      <c r="E66" s="34">
        <v>1</v>
      </c>
      <c r="F66" s="18" t="s">
        <v>24</v>
      </c>
      <c r="G66" s="18" t="s">
        <v>102</v>
      </c>
      <c r="H66" s="40" t="s">
        <v>32</v>
      </c>
      <c r="I66" s="40" t="s">
        <v>33</v>
      </c>
      <c r="J66" s="40" t="s">
        <v>34</v>
      </c>
      <c r="K66" s="106" t="s">
        <v>103</v>
      </c>
      <c r="L66" s="25" t="s">
        <v>104</v>
      </c>
      <c r="M66" s="38">
        <f t="shared" si="4"/>
        <v>2.7269999999999999</v>
      </c>
      <c r="N66" s="22"/>
      <c r="O66" s="34">
        <f t="shared" si="5"/>
        <v>2.7269999999999999</v>
      </c>
      <c r="P66" s="103"/>
      <c r="Q66" s="22"/>
      <c r="R66" s="18"/>
      <c r="S66" s="43"/>
      <c r="T66" s="103"/>
      <c r="U66" s="93"/>
    </row>
    <row r="67" spans="1:21" ht="25.35" customHeight="1">
      <c r="A67" s="22"/>
      <c r="B67" s="18">
        <v>10</v>
      </c>
      <c r="C67" s="64" t="s">
        <v>120</v>
      </c>
      <c r="D67" s="64" t="s">
        <v>121</v>
      </c>
      <c r="E67" s="34">
        <v>1</v>
      </c>
      <c r="F67" s="18" t="s">
        <v>24</v>
      </c>
      <c r="G67" s="18" t="s">
        <v>102</v>
      </c>
      <c r="H67" s="40" t="s">
        <v>32</v>
      </c>
      <c r="I67" s="40" t="s">
        <v>33</v>
      </c>
      <c r="J67" s="40" t="s">
        <v>34</v>
      </c>
      <c r="K67" s="106" t="s">
        <v>103</v>
      </c>
      <c r="L67" s="25" t="s">
        <v>104</v>
      </c>
      <c r="M67" s="38">
        <f t="shared" si="4"/>
        <v>2.7269999999999999</v>
      </c>
      <c r="N67" s="22"/>
      <c r="O67" s="34">
        <f t="shared" si="5"/>
        <v>2.7269999999999999</v>
      </c>
      <c r="P67" s="103"/>
      <c r="Q67" s="22"/>
      <c r="R67" s="18"/>
      <c r="S67" s="43">
        <v>0.24</v>
      </c>
      <c r="T67" s="103"/>
      <c r="U67" s="93"/>
    </row>
    <row r="68" spans="1:21" ht="25.35" customHeight="1">
      <c r="A68" s="22"/>
      <c r="B68" s="18">
        <v>11</v>
      </c>
      <c r="C68" s="64" t="s">
        <v>76</v>
      </c>
      <c r="D68" s="64" t="s">
        <v>122</v>
      </c>
      <c r="E68" s="34">
        <v>0.9</v>
      </c>
      <c r="F68" s="18" t="s">
        <v>24</v>
      </c>
      <c r="G68" s="18" t="s">
        <v>102</v>
      </c>
      <c r="H68" s="40" t="s">
        <v>32</v>
      </c>
      <c r="I68" s="40" t="s">
        <v>33</v>
      </c>
      <c r="J68" s="40" t="s">
        <v>34</v>
      </c>
      <c r="K68" s="106" t="s">
        <v>103</v>
      </c>
      <c r="L68" s="25" t="s">
        <v>104</v>
      </c>
      <c r="M68" s="38">
        <f t="shared" si="4"/>
        <v>2.4542999999999999</v>
      </c>
      <c r="N68" s="22"/>
      <c r="O68" s="34">
        <f t="shared" si="5"/>
        <v>2.4542999999999999</v>
      </c>
      <c r="P68" s="103"/>
      <c r="Q68" s="22"/>
      <c r="R68" s="18"/>
      <c r="S68" s="43"/>
      <c r="T68" s="103"/>
      <c r="U68" s="93"/>
    </row>
    <row r="69" spans="1:21" ht="25.35" customHeight="1">
      <c r="A69" s="22"/>
      <c r="B69" s="18">
        <v>12</v>
      </c>
      <c r="C69" s="64" t="s">
        <v>83</v>
      </c>
      <c r="D69" s="64" t="s">
        <v>123</v>
      </c>
      <c r="E69" s="34">
        <v>1</v>
      </c>
      <c r="F69" s="18" t="s">
        <v>24</v>
      </c>
      <c r="G69" s="18" t="s">
        <v>102</v>
      </c>
      <c r="H69" s="40" t="s">
        <v>32</v>
      </c>
      <c r="I69" s="40" t="s">
        <v>33</v>
      </c>
      <c r="J69" s="40" t="s">
        <v>34</v>
      </c>
      <c r="K69" s="106" t="s">
        <v>103</v>
      </c>
      <c r="L69" s="25" t="s">
        <v>104</v>
      </c>
      <c r="M69" s="38">
        <f t="shared" si="4"/>
        <v>2.4542999999999999</v>
      </c>
      <c r="N69" s="22"/>
      <c r="O69" s="34">
        <f t="shared" si="5"/>
        <v>2.4542999999999999</v>
      </c>
      <c r="P69" s="103"/>
      <c r="Q69" s="22"/>
      <c r="R69" s="18"/>
      <c r="S69" s="43"/>
      <c r="T69" s="103"/>
      <c r="U69" s="93"/>
    </row>
    <row r="70" spans="1:21" ht="25.35" customHeight="1">
      <c r="A70" s="22"/>
      <c r="B70" s="18">
        <v>13</v>
      </c>
      <c r="C70" s="64" t="s">
        <v>52</v>
      </c>
      <c r="D70" s="64" t="s">
        <v>85</v>
      </c>
      <c r="E70" s="34">
        <v>1</v>
      </c>
      <c r="F70" s="18" t="s">
        <v>24</v>
      </c>
      <c r="G70" s="18" t="s">
        <v>102</v>
      </c>
      <c r="H70" s="40" t="s">
        <v>32</v>
      </c>
      <c r="I70" s="40" t="s">
        <v>33</v>
      </c>
      <c r="J70" s="40" t="s">
        <v>34</v>
      </c>
      <c r="K70" s="106" t="s">
        <v>103</v>
      </c>
      <c r="L70" s="25" t="s">
        <v>104</v>
      </c>
      <c r="M70" s="38">
        <f t="shared" si="4"/>
        <v>2.4542999999999999</v>
      </c>
      <c r="N70" s="22"/>
      <c r="O70" s="34">
        <f t="shared" si="5"/>
        <v>2.4542999999999999</v>
      </c>
      <c r="P70" s="103"/>
      <c r="Q70" s="22"/>
      <c r="R70" s="18"/>
      <c r="S70" s="43"/>
      <c r="T70" s="103"/>
      <c r="U70" s="93"/>
    </row>
    <row r="71" spans="1:21" ht="25.35" customHeight="1">
      <c r="A71" s="22"/>
      <c r="B71" s="18">
        <v>14</v>
      </c>
      <c r="C71" s="64" t="s">
        <v>53</v>
      </c>
      <c r="D71" s="64" t="s">
        <v>77</v>
      </c>
      <c r="E71" s="34">
        <v>1</v>
      </c>
      <c r="F71" s="18" t="s">
        <v>24</v>
      </c>
      <c r="G71" s="18" t="s">
        <v>102</v>
      </c>
      <c r="H71" s="40" t="s">
        <v>32</v>
      </c>
      <c r="I71" s="40" t="s">
        <v>33</v>
      </c>
      <c r="J71" s="40" t="s">
        <v>34</v>
      </c>
      <c r="K71" s="106" t="s">
        <v>103</v>
      </c>
      <c r="L71" s="25" t="s">
        <v>104</v>
      </c>
      <c r="M71" s="38">
        <f t="shared" si="4"/>
        <v>2.4542999999999999</v>
      </c>
      <c r="N71" s="22"/>
      <c r="O71" s="34">
        <f t="shared" si="5"/>
        <v>2.4542999999999999</v>
      </c>
      <c r="P71" s="103"/>
      <c r="Q71" s="22"/>
      <c r="R71" s="18"/>
      <c r="S71" s="43">
        <v>0.28000000000000003</v>
      </c>
      <c r="T71" s="103"/>
      <c r="U71" s="93"/>
    </row>
    <row r="72" spans="1:21" ht="25.35" customHeight="1">
      <c r="A72" s="22"/>
      <c r="B72" s="18">
        <v>15</v>
      </c>
      <c r="C72" s="25">
        <v>74</v>
      </c>
      <c r="D72" s="112" t="s">
        <v>124</v>
      </c>
      <c r="E72" s="113">
        <v>0.9</v>
      </c>
      <c r="F72" s="18" t="s">
        <v>24</v>
      </c>
      <c r="G72" s="18" t="s">
        <v>102</v>
      </c>
      <c r="H72" s="40" t="s">
        <v>32</v>
      </c>
      <c r="I72" s="40" t="s">
        <v>33</v>
      </c>
      <c r="J72" s="40" t="s">
        <v>34</v>
      </c>
      <c r="K72" s="106" t="s">
        <v>103</v>
      </c>
      <c r="L72" s="25" t="s">
        <v>104</v>
      </c>
      <c r="M72" s="38">
        <f t="shared" si="4"/>
        <v>2.2088700000000001</v>
      </c>
      <c r="N72" s="22"/>
      <c r="O72" s="34">
        <f t="shared" si="5"/>
        <v>2.2088700000000001</v>
      </c>
      <c r="P72" s="103"/>
      <c r="Q72" s="22"/>
      <c r="R72" s="18"/>
      <c r="S72" s="43"/>
      <c r="T72" s="103"/>
      <c r="U72" s="93"/>
    </row>
    <row r="73" spans="1:21" ht="25.35" customHeight="1">
      <c r="A73" s="22"/>
      <c r="B73" s="18">
        <v>16</v>
      </c>
      <c r="C73" s="64" t="s">
        <v>125</v>
      </c>
      <c r="D73" s="64" t="s">
        <v>69</v>
      </c>
      <c r="E73" s="34">
        <v>0.9</v>
      </c>
      <c r="F73" s="18" t="s">
        <v>24</v>
      </c>
      <c r="G73" s="18" t="s">
        <v>102</v>
      </c>
      <c r="H73" s="40" t="s">
        <v>32</v>
      </c>
      <c r="I73" s="40" t="s">
        <v>33</v>
      </c>
      <c r="J73" s="40" t="s">
        <v>34</v>
      </c>
      <c r="K73" s="106" t="s">
        <v>103</v>
      </c>
      <c r="L73" s="25" t="s">
        <v>104</v>
      </c>
      <c r="M73" s="38">
        <f t="shared" si="4"/>
        <v>1.9879830000000001</v>
      </c>
      <c r="N73" s="22"/>
      <c r="O73" s="34">
        <f t="shared" si="5"/>
        <v>1.9879830000000001</v>
      </c>
      <c r="P73" s="103"/>
      <c r="Q73" s="22"/>
      <c r="R73" s="18"/>
      <c r="S73" s="43"/>
      <c r="T73" s="103"/>
      <c r="U73" s="93"/>
    </row>
    <row r="74" spans="1:21" ht="25.35" customHeight="1">
      <c r="A74" s="22"/>
      <c r="B74" s="18"/>
      <c r="C74" s="114"/>
      <c r="D74" s="115"/>
      <c r="E74" s="116">
        <v>14.2</v>
      </c>
      <c r="F74" s="18"/>
      <c r="G74" s="18"/>
      <c r="H74" s="40"/>
      <c r="I74" s="40"/>
      <c r="J74" s="40"/>
      <c r="K74" s="106"/>
      <c r="L74" s="25"/>
      <c r="M74" s="83">
        <f>SUM(M58:M73)</f>
        <v>49.852053000000005</v>
      </c>
      <c r="N74" s="117"/>
      <c r="O74" s="29">
        <f t="shared" si="5"/>
        <v>49.852053000000005</v>
      </c>
      <c r="P74" s="118"/>
      <c r="Q74" s="117"/>
      <c r="R74" s="86"/>
      <c r="S74" s="29">
        <f>SUM(S58:S73)</f>
        <v>0.87</v>
      </c>
      <c r="T74" s="103"/>
      <c r="U74" s="93"/>
    </row>
    <row r="75" spans="1:21" ht="23.25" customHeight="1">
      <c r="A75" s="22"/>
      <c r="B75" s="119" t="s">
        <v>126</v>
      </c>
      <c r="C75" s="120"/>
      <c r="D75" s="121"/>
      <c r="E75" s="83">
        <f>E74+E37+E53+E56</f>
        <v>49.000000000000007</v>
      </c>
      <c r="F75" s="23"/>
      <c r="G75" s="23"/>
      <c r="H75" s="43"/>
      <c r="I75" s="43"/>
      <c r="J75" s="43"/>
      <c r="K75" s="43"/>
      <c r="L75" s="25"/>
      <c r="M75" s="83">
        <f>M74+M56+M53+M37</f>
        <v>252.75205299999999</v>
      </c>
      <c r="N75" s="83">
        <f>N74+N55+N53+N37</f>
        <v>27.2</v>
      </c>
      <c r="O75" s="83">
        <f>O74+O56+O53+O37</f>
        <v>161.652053</v>
      </c>
      <c r="P75" s="83">
        <f>P74+P55+P53+P37</f>
        <v>53.7</v>
      </c>
      <c r="Q75" s="83">
        <f>Q74+Q56+Q53+Q37</f>
        <v>0</v>
      </c>
      <c r="R75" s="83">
        <f>R74+R55+R53+R37</f>
        <v>10</v>
      </c>
      <c r="S75" s="83" t="s">
        <v>127</v>
      </c>
      <c r="T75" s="83" t="e">
        <f>T74+T55+T53+T37</f>
        <v>#REF!</v>
      </c>
      <c r="U75" s="83">
        <f>U74+U56+U53+U37</f>
        <v>0</v>
      </c>
    </row>
    <row r="76" spans="1:21">
      <c r="M76" s="123"/>
    </row>
  </sheetData>
  <sheetProtection selectLockedCells="1" selectUnlockedCells="1"/>
  <mergeCells count="27">
    <mergeCell ref="B75:D75"/>
    <mergeCell ref="H14:L14"/>
    <mergeCell ref="F38:L38"/>
    <mergeCell ref="B53:D53"/>
    <mergeCell ref="F54:L54"/>
    <mergeCell ref="B56:D56"/>
    <mergeCell ref="F57:L57"/>
    <mergeCell ref="G10:G12"/>
    <mergeCell ref="H10:H12"/>
    <mergeCell ref="I10:J10"/>
    <mergeCell ref="K10:K12"/>
    <mergeCell ref="L10:L12"/>
    <mergeCell ref="M10:U10"/>
    <mergeCell ref="I11:I12"/>
    <mergeCell ref="J11:J12"/>
    <mergeCell ref="M11:M12"/>
    <mergeCell ref="N11:U11"/>
    <mergeCell ref="L2:T2"/>
    <mergeCell ref="A6:S6"/>
    <mergeCell ref="A7:T7"/>
    <mergeCell ref="A8:T8"/>
    <mergeCell ref="A10:A12"/>
    <mergeCell ref="B10:B12"/>
    <mergeCell ref="C10:C12"/>
    <mergeCell ref="D10:D12"/>
    <mergeCell ref="E10:E12"/>
    <mergeCell ref="F10:F12"/>
  </mergeCells>
  <pageMargins left="0.52986111111111112" right="0.3" top="0.43333333333333335" bottom="0.59027777777777779" header="0.51180555555555551" footer="0.51180555555555551"/>
  <pageSetup paperSize="9" scale="89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звед10</vt:lpstr>
      <vt:lpstr>звед10!Заголовки_для_печати</vt:lpstr>
      <vt:lpstr>звед10!Область_печати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Lisogospodari</dc:creator>
  <cp:lastModifiedBy>Lisogospodari</cp:lastModifiedBy>
  <dcterms:created xsi:type="dcterms:W3CDTF">2021-03-01T09:06:55Z</dcterms:created>
  <dcterms:modified xsi:type="dcterms:W3CDTF">2021-03-01T09:07:14Z</dcterms:modified>
</cp:coreProperties>
</file>