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\\admin\!Admin_post\2020\08\"/>
    </mc:Choice>
  </mc:AlternateContent>
  <xr:revisionPtr revIDLastSave="0" documentId="8_{4DF8E253-7AC0-4959-BFE0-C4CFE7FEA122}" xr6:coauthVersionLast="45" xr6:coauthVersionMax="45" xr10:uidLastSave="{00000000-0000-0000-0000-000000000000}"/>
  <bookViews>
    <workbookView xWindow="-108" yWindow="-108" windowWidth="23256" windowHeight="12576" tabRatio="733" xr2:uid="{00000000-000D-0000-FFFF-FFFF00000000}"/>
  </bookViews>
  <sheets>
    <sheet name="1 КЛ" sheetId="1" r:id="rId1"/>
    <sheet name="Витрата деревини" sheetId="22" r:id="rId2"/>
    <sheet name="1 ПД" sheetId="24" r:id="rId3"/>
  </sheets>
  <definedNames>
    <definedName name="_xlnm.Print_Titles" localSheetId="0">'1 КЛ'!$6:$10</definedName>
  </definedNames>
  <calcPr calcId="191029"/>
</workbook>
</file>

<file path=xl/calcChain.xml><?xml version="1.0" encoding="utf-8"?>
<calcChain xmlns="http://schemas.openxmlformats.org/spreadsheetml/2006/main">
  <c r="J116" i="1" l="1"/>
  <c r="I16" i="1"/>
  <c r="E16" i="1"/>
  <c r="E116" i="1"/>
  <c r="R12" i="22" l="1"/>
  <c r="P12" i="22"/>
  <c r="O12" i="22"/>
  <c r="M12" i="22"/>
  <c r="L12" i="22"/>
  <c r="K12" i="22"/>
  <c r="J12" i="22"/>
  <c r="I12" i="22"/>
  <c r="I63" i="22" s="1"/>
  <c r="K119" i="1"/>
  <c r="J119" i="1"/>
  <c r="I119" i="1"/>
  <c r="H119" i="1"/>
  <c r="G119" i="1"/>
  <c r="F119" i="1"/>
  <c r="E119" i="1"/>
  <c r="K118" i="1"/>
  <c r="J118" i="1"/>
  <c r="I118" i="1"/>
  <c r="H118" i="1"/>
  <c r="G118" i="1"/>
  <c r="F118" i="1"/>
  <c r="E118" i="1"/>
  <c r="K117" i="1"/>
  <c r="J117" i="1"/>
  <c r="I117" i="1"/>
  <c r="H117" i="1"/>
  <c r="G117" i="1"/>
  <c r="F117" i="1"/>
  <c r="E117" i="1"/>
  <c r="K116" i="1"/>
  <c r="I116" i="1"/>
  <c r="H116" i="1"/>
  <c r="G116" i="1"/>
  <c r="F116" i="1"/>
  <c r="K115" i="1"/>
  <c r="J115" i="1"/>
  <c r="I115" i="1"/>
  <c r="H115" i="1"/>
  <c r="G115" i="1"/>
  <c r="F115" i="1"/>
  <c r="E115" i="1"/>
  <c r="K114" i="1"/>
  <c r="J114" i="1"/>
  <c r="I114" i="1"/>
  <c r="H114" i="1"/>
  <c r="G114" i="1"/>
  <c r="F114" i="1"/>
  <c r="E114" i="1"/>
  <c r="D112" i="1"/>
  <c r="L112" i="1" s="1"/>
  <c r="D111" i="1"/>
  <c r="L111" i="1" s="1"/>
  <c r="D110" i="1"/>
  <c r="L110" i="1" s="1"/>
  <c r="D109" i="1"/>
  <c r="L109" i="1" s="1"/>
  <c r="D108" i="1"/>
  <c r="L108" i="1" s="1"/>
  <c r="D107" i="1"/>
  <c r="L107" i="1" s="1"/>
  <c r="K106" i="1"/>
  <c r="J106" i="1"/>
  <c r="I106" i="1"/>
  <c r="H106" i="1"/>
  <c r="G106" i="1"/>
  <c r="F106" i="1"/>
  <c r="E106" i="1"/>
  <c r="D105" i="1"/>
  <c r="L105" i="1" s="1"/>
  <c r="D104" i="1"/>
  <c r="L104" i="1" s="1"/>
  <c r="D103" i="1"/>
  <c r="L103" i="1" s="1"/>
  <c r="D102" i="1"/>
  <c r="L102" i="1" s="1"/>
  <c r="K101" i="1"/>
  <c r="J101" i="1"/>
  <c r="I101" i="1"/>
  <c r="H101" i="1"/>
  <c r="G101" i="1"/>
  <c r="F101" i="1"/>
  <c r="E101" i="1"/>
  <c r="D100" i="1"/>
  <c r="L100" i="1" s="1"/>
  <c r="D99" i="1"/>
  <c r="L99" i="1" s="1"/>
  <c r="D98" i="1"/>
  <c r="L98" i="1" s="1"/>
  <c r="D97" i="1"/>
  <c r="L97" i="1" s="1"/>
  <c r="K96" i="1"/>
  <c r="J96" i="1"/>
  <c r="I96" i="1"/>
  <c r="H96" i="1"/>
  <c r="G96" i="1"/>
  <c r="F96" i="1"/>
  <c r="E96" i="1"/>
  <c r="D95" i="1"/>
  <c r="L95" i="1" s="1"/>
  <c r="D94" i="1"/>
  <c r="L94" i="1" s="1"/>
  <c r="D93" i="1"/>
  <c r="L93" i="1" s="1"/>
  <c r="D92" i="1"/>
  <c r="L92" i="1" s="1"/>
  <c r="K91" i="1"/>
  <c r="J91" i="1"/>
  <c r="I91" i="1"/>
  <c r="H91" i="1"/>
  <c r="G91" i="1"/>
  <c r="F91" i="1"/>
  <c r="E91" i="1"/>
  <c r="D90" i="1"/>
  <c r="L90" i="1"/>
  <c r="D89" i="1"/>
  <c r="L89" i="1" s="1"/>
  <c r="D88" i="1"/>
  <c r="L88" i="1" s="1"/>
  <c r="D87" i="1"/>
  <c r="L87" i="1" s="1"/>
  <c r="K86" i="1"/>
  <c r="J86" i="1"/>
  <c r="I86" i="1"/>
  <c r="H86" i="1"/>
  <c r="G86" i="1"/>
  <c r="F86" i="1"/>
  <c r="E86" i="1"/>
  <c r="D85" i="1"/>
  <c r="L85" i="1"/>
  <c r="D84" i="1"/>
  <c r="L84" i="1" s="1"/>
  <c r="D83" i="1"/>
  <c r="L83" i="1" s="1"/>
  <c r="D82" i="1"/>
  <c r="L82" i="1" s="1"/>
  <c r="K81" i="1"/>
  <c r="J81" i="1"/>
  <c r="I81" i="1"/>
  <c r="H81" i="1"/>
  <c r="G81" i="1"/>
  <c r="F81" i="1"/>
  <c r="E81" i="1"/>
  <c r="D80" i="1"/>
  <c r="L80" i="1" s="1"/>
  <c r="D79" i="1"/>
  <c r="L79" i="1" s="1"/>
  <c r="D78" i="1"/>
  <c r="L78" i="1" s="1"/>
  <c r="D77" i="1"/>
  <c r="L77" i="1" s="1"/>
  <c r="D76" i="1"/>
  <c r="L76" i="1" s="1"/>
  <c r="D75" i="1"/>
  <c r="L75" i="1" s="1"/>
  <c r="K74" i="1"/>
  <c r="J74" i="1"/>
  <c r="I74" i="1"/>
  <c r="H74" i="1"/>
  <c r="G74" i="1"/>
  <c r="F74" i="1"/>
  <c r="E74" i="1"/>
  <c r="D73" i="1"/>
  <c r="L73" i="1" s="1"/>
  <c r="D72" i="1"/>
  <c r="L72" i="1" s="1"/>
  <c r="D71" i="1"/>
  <c r="L71" i="1" s="1"/>
  <c r="D70" i="1"/>
  <c r="L70" i="1" s="1"/>
  <c r="K69" i="1"/>
  <c r="J69" i="1"/>
  <c r="I69" i="1"/>
  <c r="H69" i="1"/>
  <c r="G69" i="1"/>
  <c r="F69" i="1"/>
  <c r="E69" i="1"/>
  <c r="D68" i="1"/>
  <c r="L68" i="1" s="1"/>
  <c r="D67" i="1"/>
  <c r="L67" i="1" s="1"/>
  <c r="D66" i="1"/>
  <c r="L66" i="1" s="1"/>
  <c r="D65" i="1"/>
  <c r="L65" i="1" s="1"/>
  <c r="K64" i="1"/>
  <c r="J64" i="1"/>
  <c r="I64" i="1"/>
  <c r="H64" i="1"/>
  <c r="G64" i="1"/>
  <c r="F64" i="1"/>
  <c r="E64" i="1"/>
  <c r="D63" i="1"/>
  <c r="L63" i="1" s="1"/>
  <c r="D62" i="1"/>
  <c r="L62" i="1" s="1"/>
  <c r="D61" i="1"/>
  <c r="L61" i="1" s="1"/>
  <c r="D60" i="1"/>
  <c r="L60" i="1" s="1"/>
  <c r="K59" i="1"/>
  <c r="J59" i="1"/>
  <c r="I59" i="1"/>
  <c r="H59" i="1"/>
  <c r="G59" i="1"/>
  <c r="F59" i="1"/>
  <c r="E59" i="1"/>
  <c r="D58" i="1"/>
  <c r="L58" i="1" s="1"/>
  <c r="D57" i="1"/>
  <c r="L57" i="1" s="1"/>
  <c r="D56" i="1"/>
  <c r="L56" i="1" s="1"/>
  <c r="D55" i="1"/>
  <c r="L55" i="1" s="1"/>
  <c r="L54" i="1" s="1"/>
  <c r="K54" i="1"/>
  <c r="J54" i="1"/>
  <c r="I54" i="1"/>
  <c r="H54" i="1"/>
  <c r="G54" i="1"/>
  <c r="F54" i="1"/>
  <c r="E54" i="1"/>
  <c r="D53" i="1"/>
  <c r="L53" i="1" s="1"/>
  <c r="D52" i="1"/>
  <c r="L52" i="1" s="1"/>
  <c r="D51" i="1"/>
  <c r="L51" i="1" s="1"/>
  <c r="D50" i="1"/>
  <c r="L50" i="1" s="1"/>
  <c r="K49" i="1"/>
  <c r="J49" i="1"/>
  <c r="I49" i="1"/>
  <c r="H49" i="1"/>
  <c r="G49" i="1"/>
  <c r="F49" i="1"/>
  <c r="E49" i="1"/>
  <c r="D48" i="1"/>
  <c r="L48" i="1" s="1"/>
  <c r="D47" i="1"/>
  <c r="L47" i="1" s="1"/>
  <c r="D46" i="1"/>
  <c r="L46" i="1" s="1"/>
  <c r="D45" i="1"/>
  <c r="L45" i="1" s="1"/>
  <c r="K44" i="1"/>
  <c r="J44" i="1"/>
  <c r="I44" i="1"/>
  <c r="H44" i="1"/>
  <c r="G44" i="1"/>
  <c r="F44" i="1"/>
  <c r="E44" i="1"/>
  <c r="D43" i="1"/>
  <c r="L43" i="1" s="1"/>
  <c r="D42" i="1"/>
  <c r="L42" i="1" s="1"/>
  <c r="D41" i="1"/>
  <c r="L41" i="1" s="1"/>
  <c r="D40" i="1"/>
  <c r="L40" i="1" s="1"/>
  <c r="K39" i="1"/>
  <c r="J39" i="1"/>
  <c r="I39" i="1"/>
  <c r="H39" i="1"/>
  <c r="G39" i="1"/>
  <c r="F39" i="1"/>
  <c r="E39" i="1"/>
  <c r="D38" i="1"/>
  <c r="L38" i="1" s="1"/>
  <c r="D37" i="1"/>
  <c r="L37" i="1" s="1"/>
  <c r="D36" i="1"/>
  <c r="L36" i="1" s="1"/>
  <c r="D35" i="1"/>
  <c r="L35" i="1" s="1"/>
  <c r="D34" i="1"/>
  <c r="L34" i="1" s="1"/>
  <c r="D33" i="1"/>
  <c r="L33" i="1" s="1"/>
  <c r="K32" i="1"/>
  <c r="J32" i="1"/>
  <c r="I32" i="1"/>
  <c r="H32" i="1"/>
  <c r="G32" i="1"/>
  <c r="F32" i="1"/>
  <c r="E32" i="1"/>
  <c r="D31" i="1"/>
  <c r="L31" i="1" s="1"/>
  <c r="D30" i="1"/>
  <c r="L30" i="1" s="1"/>
  <c r="D29" i="1"/>
  <c r="L29" i="1" s="1"/>
  <c r="D28" i="1"/>
  <c r="L28" i="1" s="1"/>
  <c r="K27" i="1"/>
  <c r="J27" i="1"/>
  <c r="I27" i="1"/>
  <c r="H27" i="1"/>
  <c r="G27" i="1"/>
  <c r="F27" i="1"/>
  <c r="E27" i="1"/>
  <c r="D26" i="1"/>
  <c r="L26" i="1" s="1"/>
  <c r="D25" i="1"/>
  <c r="L25" i="1" s="1"/>
  <c r="D24" i="1"/>
  <c r="L24" i="1" s="1"/>
  <c r="D23" i="1"/>
  <c r="L23" i="1" s="1"/>
  <c r="K22" i="1"/>
  <c r="J22" i="1"/>
  <c r="I22" i="1"/>
  <c r="H22" i="1"/>
  <c r="G22" i="1"/>
  <c r="F22" i="1"/>
  <c r="E22" i="1"/>
  <c r="D21" i="1"/>
  <c r="L21" i="1" s="1"/>
  <c r="D20" i="1"/>
  <c r="L20" i="1" s="1"/>
  <c r="D19" i="1"/>
  <c r="L19" i="1" s="1"/>
  <c r="D18" i="1"/>
  <c r="L18" i="1" s="1"/>
  <c r="K17" i="1"/>
  <c r="J17" i="1"/>
  <c r="I17" i="1"/>
  <c r="H17" i="1"/>
  <c r="G17" i="1"/>
  <c r="F17" i="1"/>
  <c r="E17" i="1"/>
  <c r="D16" i="1"/>
  <c r="D15" i="1"/>
  <c r="D14" i="1"/>
  <c r="L14" i="1" s="1"/>
  <c r="D13" i="1"/>
  <c r="L13" i="1" s="1"/>
  <c r="K12" i="1"/>
  <c r="J12" i="1"/>
  <c r="I12" i="1"/>
  <c r="H12" i="1"/>
  <c r="G12" i="1"/>
  <c r="F12" i="1"/>
  <c r="E12" i="1"/>
  <c r="F28" i="24"/>
  <c r="E28" i="24"/>
  <c r="G27" i="24"/>
  <c r="G26" i="24"/>
  <c r="G25" i="24"/>
  <c r="G24" i="24"/>
  <c r="G23" i="24"/>
  <c r="G22" i="24"/>
  <c r="G21" i="24"/>
  <c r="G19" i="24"/>
  <c r="G18" i="24"/>
  <c r="G17" i="24"/>
  <c r="G15" i="24"/>
  <c r="G14" i="24"/>
  <c r="G13" i="24"/>
  <c r="G12" i="24"/>
  <c r="G10" i="24"/>
  <c r="G9" i="24"/>
  <c r="G8" i="24"/>
  <c r="G7" i="24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1" i="22"/>
  <c r="H10" i="22"/>
  <c r="G10" i="22" s="1"/>
  <c r="H9" i="22"/>
  <c r="H8" i="22"/>
  <c r="N63" i="22"/>
  <c r="G63" i="22"/>
  <c r="Q62" i="22"/>
  <c r="N62" i="22"/>
  <c r="G62" i="22"/>
  <c r="D62" i="22"/>
  <c r="Q61" i="22"/>
  <c r="N61" i="22"/>
  <c r="G61" i="22"/>
  <c r="D61" i="22"/>
  <c r="D65" i="22" s="1"/>
  <c r="Q60" i="22"/>
  <c r="N60" i="22"/>
  <c r="G60" i="22"/>
  <c r="D60" i="22"/>
  <c r="Q59" i="22"/>
  <c r="N59" i="22"/>
  <c r="G59" i="22"/>
  <c r="D59" i="22"/>
  <c r="Q58" i="22"/>
  <c r="N58" i="22"/>
  <c r="G58" i="22"/>
  <c r="D58" i="22"/>
  <c r="Q57" i="22"/>
  <c r="N57" i="22"/>
  <c r="G57" i="22"/>
  <c r="D57" i="22"/>
  <c r="Q56" i="22"/>
  <c r="N56" i="22"/>
  <c r="G56" i="22"/>
  <c r="D56" i="22"/>
  <c r="Q55" i="22"/>
  <c r="N55" i="22"/>
  <c r="G55" i="22"/>
  <c r="D55" i="22"/>
  <c r="Q54" i="22"/>
  <c r="N54" i="22"/>
  <c r="G54" i="22"/>
  <c r="D54" i="22"/>
  <c r="Q53" i="22"/>
  <c r="N53" i="22"/>
  <c r="G53" i="22"/>
  <c r="D53" i="22"/>
  <c r="Q52" i="22"/>
  <c r="N52" i="22"/>
  <c r="G52" i="22"/>
  <c r="D52" i="22"/>
  <c r="Q51" i="22"/>
  <c r="N51" i="22"/>
  <c r="G51" i="22"/>
  <c r="D51" i="22"/>
  <c r="Q50" i="22"/>
  <c r="N50" i="22"/>
  <c r="G50" i="22"/>
  <c r="D50" i="22"/>
  <c r="Q49" i="22"/>
  <c r="N49" i="22"/>
  <c r="G49" i="22"/>
  <c r="D49" i="22"/>
  <c r="Q48" i="22"/>
  <c r="N48" i="22"/>
  <c r="G48" i="22"/>
  <c r="D48" i="22"/>
  <c r="Q47" i="22"/>
  <c r="N47" i="22"/>
  <c r="G47" i="22"/>
  <c r="D47" i="22"/>
  <c r="Q46" i="22"/>
  <c r="N46" i="22"/>
  <c r="G46" i="22"/>
  <c r="D46" i="22"/>
  <c r="Q45" i="22"/>
  <c r="N45" i="22"/>
  <c r="G45" i="22"/>
  <c r="D45" i="22"/>
  <c r="Q44" i="22"/>
  <c r="N44" i="22"/>
  <c r="G44" i="22"/>
  <c r="D44" i="22"/>
  <c r="Q43" i="22"/>
  <c r="N43" i="22"/>
  <c r="G43" i="22"/>
  <c r="D43" i="22"/>
  <c r="Q42" i="22"/>
  <c r="N42" i="22"/>
  <c r="G42" i="22"/>
  <c r="D42" i="22"/>
  <c r="Q41" i="22"/>
  <c r="N41" i="22"/>
  <c r="G41" i="22"/>
  <c r="D41" i="22"/>
  <c r="Q40" i="22"/>
  <c r="N40" i="22"/>
  <c r="G40" i="22"/>
  <c r="D40" i="22"/>
  <c r="Q39" i="22"/>
  <c r="N39" i="22"/>
  <c r="G39" i="22"/>
  <c r="D39" i="22"/>
  <c r="Q38" i="22"/>
  <c r="N38" i="22"/>
  <c r="G38" i="22"/>
  <c r="D38" i="22"/>
  <c r="Q37" i="22"/>
  <c r="N37" i="22"/>
  <c r="G37" i="22"/>
  <c r="D37" i="22"/>
  <c r="Q36" i="22"/>
  <c r="N36" i="22"/>
  <c r="G36" i="22"/>
  <c r="D36" i="22"/>
  <c r="Q35" i="22"/>
  <c r="N35" i="22"/>
  <c r="G35" i="22"/>
  <c r="D35" i="22"/>
  <c r="Q34" i="22"/>
  <c r="N34" i="22"/>
  <c r="G34" i="22"/>
  <c r="D34" i="22"/>
  <c r="Q33" i="22"/>
  <c r="N33" i="22"/>
  <c r="G33" i="22"/>
  <c r="D33" i="22"/>
  <c r="Q32" i="22"/>
  <c r="N32" i="22"/>
  <c r="G32" i="22"/>
  <c r="D32" i="22"/>
  <c r="Q31" i="22"/>
  <c r="N31" i="22"/>
  <c r="G31" i="22"/>
  <c r="D31" i="22"/>
  <c r="Q30" i="22"/>
  <c r="N30" i="22"/>
  <c r="G30" i="22"/>
  <c r="D30" i="22"/>
  <c r="Q29" i="22"/>
  <c r="N29" i="22"/>
  <c r="G29" i="22"/>
  <c r="D29" i="22"/>
  <c r="Q28" i="22"/>
  <c r="N28" i="22"/>
  <c r="G28" i="22"/>
  <c r="D28" i="22"/>
  <c r="Q27" i="22"/>
  <c r="N27" i="22"/>
  <c r="G27" i="22"/>
  <c r="D27" i="22"/>
  <c r="Q26" i="22"/>
  <c r="N26" i="22"/>
  <c r="G26" i="22"/>
  <c r="D26" i="22"/>
  <c r="Q25" i="22"/>
  <c r="N25" i="22"/>
  <c r="G25" i="22"/>
  <c r="D25" i="22"/>
  <c r="Q24" i="22"/>
  <c r="N24" i="22"/>
  <c r="G24" i="22"/>
  <c r="D24" i="22"/>
  <c r="Q23" i="22"/>
  <c r="N23" i="22"/>
  <c r="G23" i="22"/>
  <c r="D23" i="22"/>
  <c r="Q22" i="22"/>
  <c r="N22" i="22"/>
  <c r="G22" i="22"/>
  <c r="D22" i="22"/>
  <c r="Q21" i="22"/>
  <c r="N21" i="22"/>
  <c r="G21" i="22"/>
  <c r="D21" i="22"/>
  <c r="Q20" i="22"/>
  <c r="N20" i="22"/>
  <c r="G20" i="22"/>
  <c r="D20" i="22"/>
  <c r="Q19" i="22"/>
  <c r="N19" i="22"/>
  <c r="G19" i="22"/>
  <c r="D19" i="22"/>
  <c r="Q18" i="22"/>
  <c r="N18" i="22"/>
  <c r="G18" i="22"/>
  <c r="D18" i="22"/>
  <c r="Q17" i="22"/>
  <c r="N17" i="22"/>
  <c r="G17" i="22"/>
  <c r="D17" i="22"/>
  <c r="Q16" i="22"/>
  <c r="N16" i="22"/>
  <c r="G16" i="22"/>
  <c r="D16" i="22"/>
  <c r="Q15" i="22"/>
  <c r="N15" i="22"/>
  <c r="G15" i="22"/>
  <c r="D15" i="22"/>
  <c r="Q14" i="22"/>
  <c r="N14" i="22"/>
  <c r="G14" i="22"/>
  <c r="D14" i="22"/>
  <c r="Q13" i="22"/>
  <c r="N13" i="22"/>
  <c r="G13" i="22"/>
  <c r="D13" i="22"/>
  <c r="F12" i="22"/>
  <c r="D12" i="22" s="1"/>
  <c r="E12" i="22"/>
  <c r="Q11" i="22"/>
  <c r="N11" i="22"/>
  <c r="G11" i="22"/>
  <c r="D11" i="22"/>
  <c r="Q10" i="22"/>
  <c r="N10" i="22"/>
  <c r="D10" i="22"/>
  <c r="Q9" i="22"/>
  <c r="N9" i="22"/>
  <c r="G9" i="22"/>
  <c r="D9" i="22"/>
  <c r="Q8" i="22"/>
  <c r="N8" i="22"/>
  <c r="G8" i="22"/>
  <c r="D8" i="22"/>
  <c r="R7" i="22"/>
  <c r="P7" i="22"/>
  <c r="O7" i="22"/>
  <c r="M7" i="22"/>
  <c r="L7" i="22"/>
  <c r="L63" i="22" s="1"/>
  <c r="K7" i="22"/>
  <c r="J7" i="22"/>
  <c r="F7" i="22"/>
  <c r="D7" i="22" s="1"/>
  <c r="E7" i="22"/>
  <c r="I7" i="22"/>
  <c r="D17" i="1"/>
  <c r="L17" i="1" l="1"/>
  <c r="D22" i="1"/>
  <c r="L49" i="1"/>
  <c r="D44" i="1"/>
  <c r="K63" i="22"/>
  <c r="D59" i="1"/>
  <c r="D27" i="1"/>
  <c r="D54" i="1"/>
  <c r="H7" i="22"/>
  <c r="L32" i="1"/>
  <c r="D49" i="1"/>
  <c r="L91" i="1"/>
  <c r="L101" i="1"/>
  <c r="J63" i="22"/>
  <c r="O63" i="22"/>
  <c r="R63" i="22"/>
  <c r="G28" i="24"/>
  <c r="D91" i="1"/>
  <c r="K113" i="1"/>
  <c r="K120" i="1" s="1"/>
  <c r="D101" i="1"/>
  <c r="D96" i="1"/>
  <c r="H113" i="1"/>
  <c r="H120" i="1" s="1"/>
  <c r="J113" i="1"/>
  <c r="J120" i="1" s="1"/>
  <c r="I113" i="1"/>
  <c r="I120" i="1" s="1"/>
  <c r="L69" i="1"/>
  <c r="D69" i="1"/>
  <c r="L22" i="1"/>
  <c r="G113" i="1"/>
  <c r="G120" i="1" s="1"/>
  <c r="D118" i="1"/>
  <c r="L119" i="1"/>
  <c r="D81" i="1"/>
  <c r="L44" i="1"/>
  <c r="D39" i="1"/>
  <c r="E113" i="1"/>
  <c r="E120" i="1" s="1"/>
  <c r="L16" i="1"/>
  <c r="L117" i="1" s="1"/>
  <c r="L118" i="1"/>
  <c r="D119" i="1"/>
  <c r="D64" i="1"/>
  <c r="L106" i="1"/>
  <c r="D106" i="1"/>
  <c r="L115" i="1"/>
  <c r="D86" i="1"/>
  <c r="L86" i="1"/>
  <c r="L114" i="1"/>
  <c r="L81" i="1"/>
  <c r="D74" i="1"/>
  <c r="L64" i="1"/>
  <c r="F113" i="1"/>
  <c r="F120" i="1" s="1"/>
  <c r="L15" i="1"/>
  <c r="L116" i="1" s="1"/>
  <c r="D12" i="1"/>
  <c r="L27" i="1"/>
  <c r="L39" i="1"/>
  <c r="L96" i="1"/>
  <c r="L59" i="1"/>
  <c r="L74" i="1"/>
  <c r="D115" i="1"/>
  <c r="D32" i="1"/>
  <c r="D116" i="1"/>
  <c r="D114" i="1"/>
  <c r="D117" i="1"/>
  <c r="H12" i="22"/>
  <c r="H63" i="22" s="1"/>
  <c r="H64" i="22" s="1"/>
  <c r="L12" i="1" l="1"/>
  <c r="L113" i="1"/>
  <c r="L120" i="1" s="1"/>
  <c r="D113" i="1"/>
  <c r="D120" i="1" s="1"/>
</calcChain>
</file>

<file path=xl/sharedStrings.xml><?xml version="1.0" encoding="utf-8"?>
<sst xmlns="http://schemas.openxmlformats.org/spreadsheetml/2006/main" count="422" uniqueCount="195">
  <si>
    <t>Дані про витрату деревини на випуск продукції переробки</t>
  </si>
  <si>
    <t>код</t>
  </si>
  <si>
    <t>Найменування
продукції</t>
  </si>
  <si>
    <t>Одиниця
виміру</t>
  </si>
  <si>
    <t>Фактично 
випущено</t>
  </si>
  <si>
    <t>Витрачено сировини</t>
  </si>
  <si>
    <t>Відходів</t>
  </si>
  <si>
    <t>Обсяг</t>
  </si>
  <si>
    <r>
      <t xml:space="preserve">Сума в 
діючих
цінах
</t>
    </r>
    <r>
      <rPr>
        <i/>
        <sz val="12"/>
        <rFont val="Arial Narrow"/>
        <family val="2"/>
        <charset val="204"/>
      </rPr>
      <t>тис.грн</t>
    </r>
    <r>
      <rPr>
        <sz val="12"/>
        <rFont val="Arial Narrow"/>
        <family val="2"/>
        <charset val="204"/>
      </rPr>
      <t>.</t>
    </r>
  </si>
  <si>
    <t>Фактично
випущено</t>
  </si>
  <si>
    <t>Витрата
на
одиницю</t>
  </si>
  <si>
    <r>
      <t xml:space="preserve">Витрачено
на весь
випуск
</t>
    </r>
    <r>
      <rPr>
        <i/>
        <sz val="12"/>
        <rFont val="Arial Narrow"/>
        <family val="2"/>
        <charset val="204"/>
      </rPr>
      <t>куб. м.</t>
    </r>
  </si>
  <si>
    <t>Пиломатеріали
                ВСЬОГО</t>
  </si>
  <si>
    <t>куб.м.</t>
  </si>
  <si>
    <t>з них:      п\м необрізні</t>
  </si>
  <si>
    <t>1,11</t>
  </si>
  <si>
    <t xml:space="preserve">   в т.ч. експортні</t>
  </si>
  <si>
    <t xml:space="preserve">               п\м обрізні</t>
  </si>
  <si>
    <t>1,21</t>
  </si>
  <si>
    <t>Заготовки
                ВСЬОГО</t>
  </si>
  <si>
    <t>з них: експортні букові</t>
  </si>
  <si>
    <t xml:space="preserve">         експортні дубові</t>
  </si>
  <si>
    <t>2,3</t>
  </si>
  <si>
    <t xml:space="preserve">       експортні ясеневі</t>
  </si>
  <si>
    <t>2,4</t>
  </si>
  <si>
    <t xml:space="preserve">    експортні шпилькові</t>
  </si>
  <si>
    <t>2,5</t>
  </si>
  <si>
    <t xml:space="preserve">        для європіддонів</t>
  </si>
  <si>
    <t>2,6</t>
  </si>
  <si>
    <t xml:space="preserve">         фриза паркетна</t>
  </si>
  <si>
    <t>2,7</t>
  </si>
  <si>
    <t xml:space="preserve"> для столярних виробів</t>
  </si>
  <si>
    <t>2,8</t>
  </si>
  <si>
    <t xml:space="preserve"> чорнові мебельні (ЧМЗ)</t>
  </si>
  <si>
    <t>2,9</t>
  </si>
  <si>
    <t xml:space="preserve">           тарна дощечка</t>
  </si>
  <si>
    <t>2,10</t>
  </si>
  <si>
    <t xml:space="preserve">                 штахетник</t>
  </si>
  <si>
    <t>2,11</t>
  </si>
  <si>
    <t>заготовки пилені 
(без хвойних) на вн.ринок</t>
  </si>
  <si>
    <t>2,12</t>
  </si>
  <si>
    <t>заготовки хвойні
 на вн. ринок</t>
  </si>
  <si>
    <t>Технологічна тріска</t>
  </si>
  <si>
    <t>Дранка штукатурна</t>
  </si>
  <si>
    <t>тис.шт.</t>
  </si>
  <si>
    <t>Облицювальна  дощечка</t>
  </si>
  <si>
    <t>кв.м.</t>
  </si>
  <si>
    <t>Столярні вироби</t>
  </si>
  <si>
    <t>тис.грн.</t>
  </si>
  <si>
    <t>Піддони</t>
  </si>
  <si>
    <t>шт.</t>
  </si>
  <si>
    <t>Шахтна затяжка</t>
  </si>
  <si>
    <t>Лиштва(налічник)</t>
  </si>
  <si>
    <t>пог.м.</t>
  </si>
  <si>
    <t>Блоки дверні фанеровані</t>
  </si>
  <si>
    <t>Блоки дверні з ДВП</t>
  </si>
  <si>
    <t>Дверні полотна  фанеровані</t>
  </si>
  <si>
    <t>Дверні коробки</t>
  </si>
  <si>
    <t>Дверні полотна</t>
  </si>
  <si>
    <t>Блоки віконні</t>
  </si>
  <si>
    <t>Дверні блоки</t>
  </si>
  <si>
    <t>Віконна коробка</t>
  </si>
  <si>
    <t>п.м.</t>
  </si>
  <si>
    <t>Віконна рама</t>
  </si>
  <si>
    <t>Держаки для лопат</t>
  </si>
  <si>
    <t>Балясини</t>
  </si>
  <si>
    <t>Облицювальна
дощечка давальча</t>
  </si>
  <si>
    <t>Тонкомір</t>
  </si>
  <si>
    <t>Паливні пучки</t>
  </si>
  <si>
    <t>Мітли</t>
  </si>
  <si>
    <t>Ялинки</t>
  </si>
  <si>
    <t>Лати</t>
  </si>
  <si>
    <t>Дошка для підлоги</t>
  </si>
  <si>
    <t>Плінтус</t>
  </si>
  <si>
    <t>Шпали</t>
  </si>
  <si>
    <t>Шпон лущений валовий</t>
  </si>
  <si>
    <t>Шпон строганий валовий</t>
  </si>
  <si>
    <t>Дошка короткомірна</t>
  </si>
  <si>
    <t>Європіддони</t>
  </si>
  <si>
    <t>Стружка</t>
  </si>
  <si>
    <t>тонн</t>
  </si>
  <si>
    <t>Вугілля</t>
  </si>
  <si>
    <t>Піддони для пакування</t>
  </si>
  <si>
    <t>Прокладки для пакування</t>
  </si>
  <si>
    <t>Інша продукція</t>
  </si>
  <si>
    <t>ВСЬОГО витрачено на весь випуск</t>
  </si>
  <si>
    <t>Дрова колоті</t>
  </si>
  <si>
    <t>ВСЬОГО</t>
  </si>
  <si>
    <t>Пиломатеріали з
давальницької сировини</t>
  </si>
  <si>
    <t xml:space="preserve">   в т.ч. по класах</t>
  </si>
  <si>
    <t>А</t>
  </si>
  <si>
    <t>В</t>
  </si>
  <si>
    <t>С</t>
  </si>
  <si>
    <t>D</t>
  </si>
  <si>
    <t>лісоматеріали круглі,
 всього</t>
  </si>
  <si>
    <t>Дровяна деревина для 
промислового виробництва</t>
  </si>
  <si>
    <t>Загальний випуск в діючих цінах на 01.01.2019р.</t>
  </si>
  <si>
    <t xml:space="preserve">Форма 1 - КЛ </t>
  </si>
  <si>
    <t>ВИРОБНИЧА ПРОГРАМА*</t>
  </si>
  <si>
    <t>(м.куб)</t>
  </si>
  <si>
    <t>№ пп</t>
  </si>
  <si>
    <t>Назва сортименту</t>
  </si>
  <si>
    <t>Порода</t>
  </si>
  <si>
    <t>Надходження ресурсів (м3)</t>
  </si>
  <si>
    <t>Використання  (м3)</t>
  </si>
  <si>
    <t>Всього
 (м3)</t>
  </si>
  <si>
    <t>в тому числі</t>
  </si>
  <si>
    <t>На власні 
потреби</t>
  </si>
  <si>
    <t>Згідно 
колективних
 договорів та
 заб.соц.сфери</t>
  </si>
  <si>
    <t xml:space="preserve">на </t>
  </si>
  <si>
    <t>На торгах</t>
  </si>
  <si>
    <t xml:space="preserve">Вільні </t>
  </si>
  <si>
    <t>РГК</t>
  </si>
  <si>
    <t>РФіОЛ</t>
  </si>
  <si>
    <t xml:space="preserve">власну </t>
  </si>
  <si>
    <t>Виставлено</t>
  </si>
  <si>
    <t>Продано</t>
  </si>
  <si>
    <t>залишки</t>
  </si>
  <si>
    <t xml:space="preserve">переробку </t>
  </si>
  <si>
    <t xml:space="preserve">Лісоматеріали круглі </t>
  </si>
  <si>
    <t xml:space="preserve">сосна </t>
  </si>
  <si>
    <t>З лісоматеріалів круглих за  класами якості :</t>
  </si>
  <si>
    <t>Д</t>
  </si>
  <si>
    <t>ялина</t>
  </si>
  <si>
    <t>ялиця</t>
  </si>
  <si>
    <t>модрина</t>
  </si>
  <si>
    <t>інші</t>
  </si>
  <si>
    <t>Дровяна деревина для промислового використання</t>
  </si>
  <si>
    <t>хв</t>
  </si>
  <si>
    <t>Дровяна деревина для  непромислового використання</t>
  </si>
  <si>
    <t>дуб</t>
  </si>
  <si>
    <t>бук</t>
  </si>
  <si>
    <t>ясен</t>
  </si>
  <si>
    <t>клен</t>
  </si>
  <si>
    <t>граб</t>
  </si>
  <si>
    <t>береза</t>
  </si>
  <si>
    <t>акація</t>
  </si>
  <si>
    <t>тл</t>
  </si>
  <si>
    <t>липа</t>
  </si>
  <si>
    <t>вільха</t>
  </si>
  <si>
    <t>осика</t>
  </si>
  <si>
    <t>тополя,
верба</t>
  </si>
  <si>
    <t>черешня</t>
  </si>
  <si>
    <t>мл</t>
  </si>
  <si>
    <r>
      <t xml:space="preserve"> РАЗОМ </t>
    </r>
    <r>
      <rPr>
        <b/>
        <sz val="8"/>
        <rFont val="Arial"/>
        <family val="2"/>
        <charset val="204"/>
      </rPr>
      <t xml:space="preserve">Лісоматеріали круглі </t>
    </r>
  </si>
  <si>
    <r>
      <rPr>
        <b/>
        <sz val="8"/>
        <rFont val="Arial"/>
        <family val="2"/>
        <charset val="204"/>
      </rPr>
      <t xml:space="preserve"> РАЗОМ</t>
    </r>
    <r>
      <rPr>
        <sz val="8"/>
        <rFont val="Arial"/>
        <family val="2"/>
        <charset val="204"/>
      </rPr>
      <t xml:space="preserve"> з лісоматеріалів круглих за  класами якості :</t>
    </r>
  </si>
  <si>
    <t>РАЗОМ Дровяна деревина для промислового використання</t>
  </si>
  <si>
    <t>РАЗОМ Дровяна деревина для  непромислового використання</t>
  </si>
  <si>
    <t>Всього 
по підприємству</t>
  </si>
  <si>
    <t>ВИРОБНИЧА ПРОГРАМА</t>
  </si>
  <si>
    <t>№ п/п</t>
  </si>
  <si>
    <t>Один. виміру</t>
  </si>
  <si>
    <t>Надходження</t>
  </si>
  <si>
    <t>Поставка по прямим контрактам (Експорт)</t>
  </si>
  <si>
    <t>На
внутрішній
ринок</t>
  </si>
  <si>
    <t>1.</t>
  </si>
  <si>
    <t>Пиляні заготовки</t>
  </si>
  <si>
    <t>м3</t>
  </si>
  <si>
    <t>2.</t>
  </si>
  <si>
    <t>3.</t>
  </si>
  <si>
    <t>4.</t>
  </si>
  <si>
    <t>дуб черв.</t>
  </si>
  <si>
    <t>5.</t>
  </si>
  <si>
    <t>Обрізні пиломатеріали</t>
  </si>
  <si>
    <t>6.</t>
  </si>
  <si>
    <t>7.</t>
  </si>
  <si>
    <t>8.</t>
  </si>
  <si>
    <t>9.</t>
  </si>
  <si>
    <t>Необрізні пиломатеріали</t>
  </si>
  <si>
    <t>10.</t>
  </si>
  <si>
    <t>11.</t>
  </si>
  <si>
    <t>12.</t>
  </si>
  <si>
    <t>Заготовки для європіддонів</t>
  </si>
  <si>
    <t>хв, мл</t>
  </si>
  <si>
    <t>13.</t>
  </si>
  <si>
    <t>Обечайка</t>
  </si>
  <si>
    <t>14.</t>
  </si>
  <si>
    <t>Шпала для зал.колії</t>
  </si>
  <si>
    <t>хв.</t>
  </si>
  <si>
    <t>15.</t>
  </si>
  <si>
    <t>Тарна дощечка</t>
  </si>
  <si>
    <t>16.</t>
  </si>
  <si>
    <t>17.</t>
  </si>
  <si>
    <t>Заготовки пилені на вн. ринок</t>
  </si>
  <si>
    <t>18.</t>
  </si>
  <si>
    <t>Примітка: В разі виготовлення іншої продукції необхідно включити її в перелік за встановленою формою</t>
  </si>
  <si>
    <t>Форма  1-ПД</t>
  </si>
  <si>
    <t xml:space="preserve"> по ДП " Бродівське ЛГ" </t>
  </si>
  <si>
    <t>по  ДП Бродівський лісгосп</t>
  </si>
  <si>
    <t>Т.в.о. директора</t>
  </si>
  <si>
    <t>О.Я.Ониськів</t>
  </si>
  <si>
    <t>Вик. Калинюк В.М.</t>
  </si>
  <si>
    <r>
      <t>на</t>
    </r>
    <r>
      <rPr>
        <b/>
        <sz val="12"/>
        <color indexed="10"/>
        <rFont val="Arial"/>
        <family val="2"/>
        <charset val="204"/>
      </rPr>
      <t xml:space="preserve"> ІV квартал 2020 </t>
    </r>
    <r>
      <rPr>
        <b/>
        <sz val="10"/>
        <rFont val="Arial"/>
        <family val="2"/>
        <charset val="204"/>
      </rPr>
      <t xml:space="preserve">року по використанню лісоматеріалів необроблених  </t>
    </r>
  </si>
  <si>
    <r>
      <t xml:space="preserve">по ДП "Бродівське ЛГ"  за  </t>
    </r>
    <r>
      <rPr>
        <b/>
        <sz val="14"/>
        <color indexed="10"/>
        <rFont val="Arial Narrow"/>
        <family val="2"/>
        <charset val="204"/>
      </rPr>
      <t>ІV квартал 2020 р</t>
    </r>
  </si>
  <si>
    <r>
      <t>на</t>
    </r>
    <r>
      <rPr>
        <b/>
        <sz val="14"/>
        <color indexed="10"/>
        <rFont val="Arial Narrow"/>
        <family val="2"/>
        <charset val="204"/>
      </rPr>
      <t xml:space="preserve"> ІV квартал 2020</t>
    </r>
    <r>
      <rPr>
        <b/>
        <sz val="12"/>
        <rFont val="Arial Narrow"/>
        <family val="2"/>
        <charset val="204"/>
      </rPr>
      <t xml:space="preserve">  року по продукції переробки деревини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</si>
</sst>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"/>
    <numFmt numFmtId="165" formatCode="#,##0.0000_ ;[Red]\-#,##0.0000\ "/>
    <numFmt numFmtId="166" formatCode="#,##0.000"/>
    <numFmt numFmtId="167" formatCode="0.0000_ ;[Red]\-0.0000\ "/>
    <numFmt numFmtId="168" formatCode="0.0000"/>
    <numFmt numFmtId="169" formatCode="0.000"/>
  </numFmts>
  <fonts count="34" x14ac:knownFonts="1">
    <font>
      <sz val="10"/>
      <name val="Arial"/>
      <charset val="204"/>
    </font>
    <font>
      <sz val="8"/>
      <name val="Arial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0"/>
      <name val="Arial Narrow"/>
      <family val="2"/>
    </font>
    <font>
      <sz val="12"/>
      <name val="Arial Cyr"/>
      <family val="2"/>
      <charset val="204"/>
    </font>
    <font>
      <i/>
      <sz val="12"/>
      <name val="Arial Narrow"/>
      <family val="2"/>
      <charset val="204"/>
    </font>
    <font>
      <i/>
      <sz val="9"/>
      <name val="Arial Narrow"/>
      <family val="2"/>
    </font>
    <font>
      <sz val="14"/>
      <name val="Arial Cyr"/>
      <charset val="204"/>
    </font>
    <font>
      <sz val="14"/>
      <name val="Arial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i/>
      <sz val="8"/>
      <name val="Arial Narrow"/>
      <family val="2"/>
      <charset val="204"/>
    </font>
    <font>
      <b/>
      <sz val="14"/>
      <name val="Arial Cyr"/>
      <charset val="204"/>
    </font>
    <font>
      <b/>
      <sz val="14"/>
      <color indexed="10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4"/>
      <name val="Arial Narrow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2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164" fontId="8" fillId="3" borderId="1" xfId="0" applyNumberFormat="1" applyFont="1" applyFill="1" applyBorder="1"/>
    <xf numFmtId="164" fontId="8" fillId="4" borderId="1" xfId="0" applyNumberFormat="1" applyFont="1" applyFill="1" applyBorder="1"/>
    <xf numFmtId="165" fontId="8" fillId="4" borderId="1" xfId="0" applyNumberFormat="1" applyFont="1" applyFill="1" applyBorder="1"/>
    <xf numFmtId="164" fontId="8" fillId="5" borderId="1" xfId="0" applyNumberFormat="1" applyFont="1" applyFill="1" applyBorder="1"/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8" fillId="0" borderId="1" xfId="0" applyNumberFormat="1" applyFont="1" applyFill="1" applyBorder="1"/>
    <xf numFmtId="165" fontId="8" fillId="6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7" borderId="1" xfId="0" applyFont="1" applyFill="1" applyBorder="1" applyAlignment="1">
      <alignment wrapText="1"/>
    </xf>
    <xf numFmtId="164" fontId="0" fillId="0" borderId="0" xfId="0" applyNumberFormat="1" applyFill="1" applyBorder="1"/>
    <xf numFmtId="166" fontId="0" fillId="0" borderId="0" xfId="0" applyNumberFormat="1" applyFill="1" applyBorder="1"/>
    <xf numFmtId="4" fontId="0" fillId="0" borderId="0" xfId="0" applyNumberFormat="1" applyFill="1" applyBorder="1"/>
    <xf numFmtId="167" fontId="0" fillId="0" borderId="0" xfId="0" applyNumberFormat="1" applyFill="1" applyBorder="1"/>
    <xf numFmtId="49" fontId="0" fillId="0" borderId="1" xfId="0" applyNumberFormat="1" applyFill="1" applyBorder="1" applyAlignment="1">
      <alignment horizontal="center" vertical="center"/>
    </xf>
    <xf numFmtId="168" fontId="0" fillId="0" borderId="0" xfId="0" applyNumberFormat="1" applyFill="1" applyBorder="1"/>
    <xf numFmtId="0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NumberFormat="1" applyFont="1" applyBorder="1" applyAlignment="1">
      <alignment horizontal="right"/>
    </xf>
    <xf numFmtId="0" fontId="2" fillId="0" borderId="2" xfId="0" applyFont="1" applyFill="1" applyBorder="1"/>
    <xf numFmtId="164" fontId="8" fillId="8" borderId="3" xfId="0" applyNumberFormat="1" applyFont="1" applyFill="1" applyBorder="1"/>
    <xf numFmtId="166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4" xfId="0" applyFont="1" applyFill="1" applyBorder="1"/>
    <xf numFmtId="0" fontId="4" fillId="0" borderId="5" xfId="0" applyFont="1" applyBorder="1"/>
    <xf numFmtId="0" fontId="8" fillId="0" borderId="5" xfId="0" applyFont="1" applyBorder="1"/>
    <xf numFmtId="0" fontId="8" fillId="0" borderId="5" xfId="0" applyFont="1" applyFill="1" applyBorder="1"/>
    <xf numFmtId="4" fontId="8" fillId="0" borderId="6" xfId="0" applyNumberFormat="1" applyFont="1" applyBorder="1"/>
    <xf numFmtId="164" fontId="8" fillId="9" borderId="0" xfId="0" applyNumberFormat="1" applyFont="1" applyFill="1" applyBorder="1"/>
    <xf numFmtId="0" fontId="8" fillId="0" borderId="0" xfId="0" applyFont="1"/>
    <xf numFmtId="0" fontId="4" fillId="0" borderId="0" xfId="0" applyFont="1"/>
    <xf numFmtId="164" fontId="9" fillId="0" borderId="0" xfId="0" applyNumberFormat="1" applyFont="1"/>
    <xf numFmtId="0" fontId="10" fillId="0" borderId="0" xfId="0" applyFont="1"/>
    <xf numFmtId="164" fontId="13" fillId="9" borderId="7" xfId="0" applyNumberFormat="1" applyFont="1" applyFill="1" applyBorder="1"/>
    <xf numFmtId="0" fontId="0" fillId="0" borderId="0" xfId="0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0" fillId="0" borderId="8" xfId="0" applyFill="1" applyBorder="1" applyAlignment="1"/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15" fillId="11" borderId="9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11" borderId="12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0" fontId="15" fillId="0" borderId="14" xfId="0" applyFont="1" applyFill="1" applyBorder="1"/>
    <xf numFmtId="0" fontId="9" fillId="0" borderId="0" xfId="0" applyFont="1"/>
    <xf numFmtId="1" fontId="0" fillId="0" borderId="0" xfId="0" applyNumberFormat="1"/>
    <xf numFmtId="0" fontId="0" fillId="13" borderId="9" xfId="0" applyFill="1" applyBorder="1" applyAlignment="1">
      <alignment horizontal="center" vertical="center"/>
    </xf>
    <xf numFmtId="0" fontId="12" fillId="13" borderId="6" xfId="0" applyFont="1" applyFill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Protection="1">
      <protection locked="0"/>
    </xf>
    <xf numFmtId="0" fontId="15" fillId="0" borderId="14" xfId="0" applyFont="1" applyFill="1" applyBorder="1" applyAlignment="1">
      <alignment vertical="center" wrapText="1"/>
    </xf>
    <xf numFmtId="0" fontId="15" fillId="0" borderId="16" xfId="0" applyFont="1" applyFill="1" applyBorder="1"/>
    <xf numFmtId="0" fontId="21" fillId="13" borderId="6" xfId="0" applyFont="1" applyFill="1" applyBorder="1" applyAlignment="1">
      <alignment wrapText="1"/>
    </xf>
    <xf numFmtId="0" fontId="21" fillId="13" borderId="18" xfId="0" applyFont="1" applyFill="1" applyBorder="1" applyAlignment="1">
      <alignment wrapText="1"/>
    </xf>
    <xf numFmtId="0" fontId="0" fillId="0" borderId="9" xfId="0" applyBorder="1"/>
    <xf numFmtId="0" fontId="15" fillId="14" borderId="19" xfId="0" applyFont="1" applyFill="1" applyBorder="1"/>
    <xf numFmtId="0" fontId="0" fillId="0" borderId="9" xfId="0" applyBorder="1" applyAlignment="1">
      <alignment horizontal="center"/>
    </xf>
    <xf numFmtId="0" fontId="22" fillId="13" borderId="19" xfId="0" applyFont="1" applyFill="1" applyBorder="1" applyAlignment="1">
      <alignment wrapText="1"/>
    </xf>
    <xf numFmtId="0" fontId="15" fillId="13" borderId="20" xfId="0" applyFont="1" applyFill="1" applyBorder="1" applyAlignment="1">
      <alignment horizontal="center" vertical="center"/>
    </xf>
    <xf numFmtId="0" fontId="15" fillId="13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2" fillId="13" borderId="24" xfId="0" applyFont="1" applyFill="1" applyBorder="1" applyAlignment="1">
      <alignment wrapText="1"/>
    </xf>
    <xf numFmtId="0" fontId="15" fillId="13" borderId="25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3" borderId="22" xfId="1" applyFont="1" applyFill="1" applyBorder="1" applyAlignment="1">
      <alignment horizontal="center" vertical="center" wrapText="1"/>
    </xf>
    <xf numFmtId="0" fontId="27" fillId="3" borderId="20" xfId="1" applyFont="1" applyFill="1" applyBorder="1" applyAlignment="1">
      <alignment horizontal="center" vertical="center" wrapText="1"/>
    </xf>
    <xf numFmtId="0" fontId="27" fillId="3" borderId="25" xfId="1" applyFont="1" applyFill="1" applyBorder="1" applyAlignment="1">
      <alignment horizontal="center" vertical="center" wrapText="1"/>
    </xf>
    <xf numFmtId="0" fontId="27" fillId="3" borderId="26" xfId="1" applyFont="1" applyFill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left" vertical="center" wrapText="1"/>
    </xf>
    <xf numFmtId="0" fontId="28" fillId="0" borderId="12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0" borderId="1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left" vertical="center" wrapText="1"/>
    </xf>
    <xf numFmtId="169" fontId="2" fillId="0" borderId="1" xfId="1" applyNumberFormat="1" applyFont="1" applyBorder="1" applyAlignment="1">
      <alignment horizontal="right" vertical="center"/>
    </xf>
    <xf numFmtId="0" fontId="29" fillId="0" borderId="1" xfId="0" applyFont="1" applyBorder="1"/>
    <xf numFmtId="169" fontId="2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169" fontId="30" fillId="0" borderId="1" xfId="1" applyNumberFormat="1" applyFont="1" applyBorder="1" applyAlignment="1">
      <alignment vertical="center" wrapText="1"/>
    </xf>
    <xf numFmtId="0" fontId="29" fillId="0" borderId="2" xfId="0" applyFont="1" applyBorder="1"/>
    <xf numFmtId="0" fontId="29" fillId="0" borderId="2" xfId="1" applyFont="1" applyBorder="1" applyAlignment="1">
      <alignment horizontal="center" vertical="center" wrapText="1"/>
    </xf>
    <xf numFmtId="0" fontId="29" fillId="0" borderId="2" xfId="1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6" fillId="8" borderId="28" xfId="1" applyFont="1" applyFill="1" applyBorder="1" applyAlignment="1">
      <alignment horizontal="center" vertical="center"/>
    </xf>
    <xf numFmtId="0" fontId="26" fillId="8" borderId="29" xfId="1" applyFont="1" applyFill="1" applyBorder="1" applyAlignment="1">
      <alignment horizontal="center" vertical="center"/>
    </xf>
    <xf numFmtId="0" fontId="10" fillId="8" borderId="29" xfId="1" applyFont="1" applyFill="1" applyBorder="1" applyAlignment="1">
      <alignment vertical="center" wrapText="1"/>
    </xf>
    <xf numFmtId="0" fontId="10" fillId="8" borderId="1" xfId="1" applyFont="1" applyFill="1" applyBorder="1" applyAlignment="1">
      <alignment vertical="center" wrapText="1"/>
    </xf>
    <xf numFmtId="0" fontId="25" fillId="1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5" fillId="12" borderId="12" xfId="0" applyFont="1" applyFill="1" applyBorder="1"/>
    <xf numFmtId="0" fontId="17" fillId="12" borderId="12" xfId="0" applyFont="1" applyFill="1" applyBorder="1" applyAlignment="1" applyProtection="1">
      <alignment horizontal="center"/>
      <protection locked="0"/>
    </xf>
    <xf numFmtId="0" fontId="17" fillId="12" borderId="13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>
      <alignment vertical="center" wrapText="1"/>
    </xf>
    <xf numFmtId="0" fontId="17" fillId="0" borderId="12" xfId="0" applyFont="1" applyFill="1" applyBorder="1" applyAlignment="1" applyProtection="1">
      <alignment horizontal="center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5" fillId="13" borderId="12" xfId="0" applyFont="1" applyFill="1" applyBorder="1" applyAlignment="1">
      <alignment horizontal="left" vertical="center"/>
    </xf>
    <xf numFmtId="0" fontId="17" fillId="13" borderId="12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/>
    <xf numFmtId="0" fontId="15" fillId="0" borderId="11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5" fillId="12" borderId="12" xfId="0" applyFont="1" applyFill="1" applyBorder="1" applyAlignment="1">
      <alignment horizontal="left"/>
    </xf>
    <xf numFmtId="0" fontId="17" fillId="12" borderId="1" xfId="0" applyFont="1" applyFill="1" applyBorder="1" applyAlignment="1" applyProtection="1">
      <alignment horizontal="center"/>
      <protection locked="0"/>
    </xf>
    <xf numFmtId="0" fontId="17" fillId="12" borderId="15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12" borderId="1" xfId="0" applyFont="1" applyFill="1" applyBorder="1" applyAlignment="1">
      <alignment horizontal="center"/>
    </xf>
    <xf numFmtId="0" fontId="17" fillId="12" borderId="15" xfId="0" applyFont="1" applyFill="1" applyBorder="1" applyAlignment="1">
      <alignment horizontal="center"/>
    </xf>
    <xf numFmtId="0" fontId="17" fillId="13" borderId="12" xfId="0" applyFont="1" applyFill="1" applyBorder="1" applyAlignment="1">
      <alignment horizontal="left" vertical="center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/>
    <xf numFmtId="0" fontId="17" fillId="13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vertical="center" wrapText="1"/>
    </xf>
    <xf numFmtId="0" fontId="17" fillId="12" borderId="2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wrapText="1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7" fillId="13" borderId="1" xfId="0" applyFont="1" applyFill="1" applyBorder="1" applyAlignment="1">
      <alignment horizontal="left" vertical="center"/>
    </xf>
    <xf numFmtId="0" fontId="17" fillId="13" borderId="2" xfId="0" applyFont="1" applyFill="1" applyBorder="1" applyAlignment="1">
      <alignment horizontal="left" vertical="center"/>
    </xf>
    <xf numFmtId="0" fontId="17" fillId="13" borderId="2" xfId="0" applyFont="1" applyFill="1" applyBorder="1"/>
    <xf numFmtId="0" fontId="17" fillId="13" borderId="2" xfId="0" applyFont="1" applyFill="1" applyBorder="1" applyAlignment="1">
      <alignment horizontal="center"/>
    </xf>
    <xf numFmtId="0" fontId="15" fillId="14" borderId="20" xfId="0" applyFont="1" applyFill="1" applyBorder="1" applyAlignment="1">
      <alignment wrapText="1"/>
    </xf>
    <xf numFmtId="0" fontId="17" fillId="14" borderId="20" xfId="0" applyFont="1" applyFill="1" applyBorder="1" applyAlignment="1">
      <alignment horizontal="center"/>
    </xf>
    <xf numFmtId="0" fontId="17" fillId="14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wrapText="1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Fill="1" applyBorder="1"/>
    <xf numFmtId="0" fontId="32" fillId="13" borderId="20" xfId="0" applyFont="1" applyFill="1" applyBorder="1" applyAlignment="1">
      <alignment wrapText="1"/>
    </xf>
    <xf numFmtId="0" fontId="32" fillId="13" borderId="24" xfId="0" applyFont="1" applyFill="1" applyBorder="1" applyAlignment="1">
      <alignment wrapText="1"/>
    </xf>
    <xf numFmtId="0" fontId="17" fillId="15" borderId="20" xfId="0" applyFont="1" applyFill="1" applyBorder="1"/>
    <xf numFmtId="0" fontId="15" fillId="12" borderId="11" xfId="0" applyFont="1" applyFill="1" applyBorder="1" applyAlignment="1">
      <alignment horizontal="center" vertical="center" wrapText="1"/>
    </xf>
    <xf numFmtId="0" fontId="33" fillId="0" borderId="0" xfId="0" applyFont="1"/>
    <xf numFmtId="0" fontId="17" fillId="0" borderId="11" xfId="0" applyFont="1" applyFill="1" applyBorder="1" applyAlignment="1" applyProtection="1">
      <alignment horizontal="center"/>
      <protection locked="0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0" fillId="0" borderId="3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/>
    </xf>
    <xf numFmtId="0" fontId="0" fillId="0" borderId="34" xfId="0" applyFill="1" applyBorder="1"/>
    <xf numFmtId="0" fontId="0" fillId="0" borderId="35" xfId="0" applyFill="1" applyBorder="1"/>
    <xf numFmtId="0" fontId="19" fillId="0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23" fillId="15" borderId="22" xfId="0" applyFont="1" applyFill="1" applyBorder="1" applyAlignment="1">
      <alignment horizontal="center" wrapText="1"/>
    </xf>
    <xf numFmtId="0" fontId="23" fillId="15" borderId="2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left"/>
    </xf>
    <xf numFmtId="0" fontId="2" fillId="0" borderId="18" xfId="0" applyNumberFormat="1" applyFont="1" applyFill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center"/>
    </xf>
    <xf numFmtId="0" fontId="25" fillId="0" borderId="0" xfId="0" applyFont="1" applyAlignment="1">
      <alignment horizontal="right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7"/>
  <sheetViews>
    <sheetView showGridLines="0" tabSelected="1" view="pageBreakPreview" zoomScaleNormal="100" zoomScaleSheetLayoutView="100" workbookViewId="0">
      <pane xSplit="3" ySplit="10" topLeftCell="D21" activePane="bottomRight" state="frozen"/>
      <selection pane="topRight" activeCell="D1" sqref="D1"/>
      <selection pane="bottomLeft" activeCell="A11" sqref="A11"/>
      <selection pane="bottomRight" activeCell="H81" sqref="H81"/>
    </sheetView>
  </sheetViews>
  <sheetFormatPr defaultRowHeight="13.2" x14ac:dyDescent="0.25"/>
  <cols>
    <col min="1" max="1" width="5" customWidth="1"/>
    <col min="2" max="2" width="25.44140625" customWidth="1"/>
    <col min="3" max="3" width="9.44140625" customWidth="1"/>
    <col min="4" max="4" width="10.33203125" customWidth="1"/>
    <col min="5" max="5" width="9.6640625" customWidth="1"/>
    <col min="7" max="7" width="7.88671875" customWidth="1"/>
    <col min="8" max="8" width="10.33203125" customWidth="1"/>
    <col min="9" max="9" width="10.5546875" customWidth="1"/>
    <col min="10" max="10" width="8.6640625" customWidth="1"/>
    <col min="11" max="11" width="8" customWidth="1"/>
    <col min="12" max="12" width="9" customWidth="1"/>
  </cols>
  <sheetData>
    <row r="1" spans="1:14" ht="12" customHeight="1" x14ac:dyDescent="0.25">
      <c r="J1" s="171" t="s">
        <v>97</v>
      </c>
      <c r="K1" s="171"/>
      <c r="L1" s="171"/>
    </row>
    <row r="2" spans="1:14" x14ac:dyDescent="0.25">
      <c r="A2" s="172" t="s">
        <v>98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4" ht="15.6" x14ac:dyDescent="0.3">
      <c r="A3" s="173" t="s">
        <v>192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4" ht="15" customHeight="1" thickBot="1" x14ac:dyDescent="0.35">
      <c r="A4" s="174" t="s">
        <v>188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4" ht="5.4" hidden="1" customHeight="1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8" t="s">
        <v>99</v>
      </c>
      <c r="L5" s="47"/>
    </row>
    <row r="6" spans="1:14" ht="14.1" customHeight="1" x14ac:dyDescent="0.25">
      <c r="A6" s="176" t="s">
        <v>100</v>
      </c>
      <c r="B6" s="178" t="s">
        <v>101</v>
      </c>
      <c r="C6" s="178" t="s">
        <v>102</v>
      </c>
      <c r="D6" s="183" t="s">
        <v>103</v>
      </c>
      <c r="E6" s="195"/>
      <c r="F6" s="196"/>
      <c r="G6" s="183" t="s">
        <v>104</v>
      </c>
      <c r="H6" s="184"/>
      <c r="I6" s="184"/>
      <c r="J6" s="184"/>
      <c r="K6" s="185"/>
      <c r="L6" s="49"/>
    </row>
    <row r="7" spans="1:14" x14ac:dyDescent="0.25">
      <c r="A7" s="177"/>
      <c r="B7" s="179"/>
      <c r="C7" s="179"/>
      <c r="D7" s="186" t="s">
        <v>105</v>
      </c>
      <c r="E7" s="180" t="s">
        <v>106</v>
      </c>
      <c r="F7" s="181"/>
      <c r="G7" s="192" t="s">
        <v>107</v>
      </c>
      <c r="H7" s="192" t="s">
        <v>108</v>
      </c>
      <c r="I7" s="51" t="s">
        <v>109</v>
      </c>
      <c r="J7" s="191" t="s">
        <v>110</v>
      </c>
      <c r="K7" s="181"/>
      <c r="L7" s="52" t="s">
        <v>111</v>
      </c>
    </row>
    <row r="8" spans="1:14" x14ac:dyDescent="0.25">
      <c r="A8" s="177"/>
      <c r="B8" s="179"/>
      <c r="C8" s="179"/>
      <c r="D8" s="187"/>
      <c r="E8" s="179" t="s">
        <v>112</v>
      </c>
      <c r="F8" s="189" t="s">
        <v>113</v>
      </c>
      <c r="G8" s="193"/>
      <c r="H8" s="193"/>
      <c r="I8" s="53" t="s">
        <v>114</v>
      </c>
      <c r="J8" s="190" t="s">
        <v>115</v>
      </c>
      <c r="K8" s="182" t="s">
        <v>116</v>
      </c>
      <c r="L8" s="52" t="s">
        <v>117</v>
      </c>
    </row>
    <row r="9" spans="1:14" ht="9.6" customHeight="1" x14ac:dyDescent="0.25">
      <c r="A9" s="177"/>
      <c r="B9" s="179"/>
      <c r="C9" s="179"/>
      <c r="D9" s="187"/>
      <c r="E9" s="179"/>
      <c r="F9" s="189"/>
      <c r="G9" s="193"/>
      <c r="H9" s="193"/>
      <c r="I9" s="53" t="s">
        <v>118</v>
      </c>
      <c r="J9" s="190"/>
      <c r="K9" s="182"/>
      <c r="L9" s="54"/>
    </row>
    <row r="10" spans="1:14" ht="7.2" customHeight="1" x14ac:dyDescent="0.25">
      <c r="A10" s="177"/>
      <c r="B10" s="179"/>
      <c r="C10" s="179"/>
      <c r="D10" s="188"/>
      <c r="E10" s="179"/>
      <c r="F10" s="189"/>
      <c r="G10" s="194"/>
      <c r="H10" s="194"/>
      <c r="I10" s="55"/>
      <c r="J10" s="190"/>
      <c r="K10" s="182"/>
      <c r="L10" s="56"/>
    </row>
    <row r="11" spans="1:14" ht="10.5" customHeight="1" x14ac:dyDescent="0.25">
      <c r="A11" s="57">
        <v>1</v>
      </c>
      <c r="B11" s="58">
        <v>2</v>
      </c>
      <c r="C11" s="58">
        <v>3</v>
      </c>
      <c r="D11" s="58">
        <v>4</v>
      </c>
      <c r="E11" s="58">
        <v>5</v>
      </c>
      <c r="F11" s="58">
        <v>6</v>
      </c>
      <c r="G11" s="59">
        <v>7</v>
      </c>
      <c r="H11" s="59">
        <v>8</v>
      </c>
      <c r="I11" s="59">
        <v>9</v>
      </c>
      <c r="J11" s="58">
        <v>11</v>
      </c>
      <c r="K11" s="58">
        <v>12</v>
      </c>
      <c r="L11" s="60">
        <v>13</v>
      </c>
    </row>
    <row r="12" spans="1:14" ht="15" customHeight="1" x14ac:dyDescent="0.3">
      <c r="A12" s="50">
        <v>1</v>
      </c>
      <c r="B12" s="61" t="s">
        <v>119</v>
      </c>
      <c r="C12" s="114" t="s">
        <v>120</v>
      </c>
      <c r="D12" s="115">
        <f>D13+D14+D15+D16</f>
        <v>9929</v>
      </c>
      <c r="E12" s="115">
        <f t="shared" ref="E12:L12" si="0">E13+E14+E15+E16</f>
        <v>8335</v>
      </c>
      <c r="F12" s="115">
        <f t="shared" si="0"/>
        <v>1594</v>
      </c>
      <c r="G12" s="115">
        <f t="shared" si="0"/>
        <v>0</v>
      </c>
      <c r="H12" s="115">
        <f t="shared" si="0"/>
        <v>150</v>
      </c>
      <c r="I12" s="115">
        <f>I13+I14+I15+I16</f>
        <v>9679</v>
      </c>
      <c r="J12" s="115">
        <f t="shared" si="0"/>
        <v>0</v>
      </c>
      <c r="K12" s="115">
        <f t="shared" si="0"/>
        <v>0</v>
      </c>
      <c r="L12" s="116">
        <f t="shared" si="0"/>
        <v>100</v>
      </c>
      <c r="N12" s="62"/>
    </row>
    <row r="13" spans="1:14" ht="15" customHeight="1" x14ac:dyDescent="0.3">
      <c r="A13" s="50">
        <v>2</v>
      </c>
      <c r="B13" s="168" t="s">
        <v>121</v>
      </c>
      <c r="C13" s="117" t="s">
        <v>90</v>
      </c>
      <c r="D13" s="118">
        <f>E13+F13</f>
        <v>100</v>
      </c>
      <c r="E13" s="118">
        <v>100</v>
      </c>
      <c r="F13" s="118"/>
      <c r="G13" s="118"/>
      <c r="H13" s="118"/>
      <c r="I13" s="118"/>
      <c r="J13" s="118"/>
      <c r="K13" s="118"/>
      <c r="L13" s="119">
        <f>D13-G13-H13-I13-K13</f>
        <v>100</v>
      </c>
      <c r="N13" s="62"/>
    </row>
    <row r="14" spans="1:14" ht="15" customHeight="1" x14ac:dyDescent="0.3">
      <c r="A14" s="50">
        <v>3</v>
      </c>
      <c r="B14" s="169"/>
      <c r="C14" s="120" t="s">
        <v>91</v>
      </c>
      <c r="D14" s="118">
        <f>E14+F14</f>
        <v>3120</v>
      </c>
      <c r="E14" s="118">
        <v>2770</v>
      </c>
      <c r="F14" s="118">
        <v>350</v>
      </c>
      <c r="G14" s="118"/>
      <c r="H14" s="118">
        <v>150</v>
      </c>
      <c r="I14" s="118">
        <v>2970</v>
      </c>
      <c r="J14" s="118"/>
      <c r="K14" s="118"/>
      <c r="L14" s="119">
        <f>D14-G14-H14-I14-K14</f>
        <v>0</v>
      </c>
      <c r="N14" s="62"/>
    </row>
    <row r="15" spans="1:14" ht="15" customHeight="1" x14ac:dyDescent="0.3">
      <c r="A15" s="50">
        <v>4</v>
      </c>
      <c r="B15" s="169"/>
      <c r="C15" s="120" t="s">
        <v>92</v>
      </c>
      <c r="D15" s="118">
        <f>E15+F15</f>
        <v>2450</v>
      </c>
      <c r="E15" s="118">
        <v>1600</v>
      </c>
      <c r="F15" s="118">
        <v>850</v>
      </c>
      <c r="G15" s="118"/>
      <c r="H15" s="118"/>
      <c r="I15" s="118">
        <v>2450</v>
      </c>
      <c r="J15" s="118"/>
      <c r="K15" s="118"/>
      <c r="L15" s="119">
        <f>D15-G15-H15-I15-K15</f>
        <v>0</v>
      </c>
      <c r="N15" s="62"/>
    </row>
    <row r="16" spans="1:14" ht="15" customHeight="1" x14ac:dyDescent="0.3">
      <c r="A16" s="50">
        <v>5</v>
      </c>
      <c r="B16" s="170"/>
      <c r="C16" s="120" t="s">
        <v>122</v>
      </c>
      <c r="D16" s="118">
        <f>E16+F16</f>
        <v>4259</v>
      </c>
      <c r="E16" s="118">
        <f>443+3422</f>
        <v>3865</v>
      </c>
      <c r="F16" s="118">
        <v>394</v>
      </c>
      <c r="G16" s="118"/>
      <c r="H16" s="118"/>
      <c r="I16" s="118">
        <f>443+3816</f>
        <v>4259</v>
      </c>
      <c r="J16" s="118"/>
      <c r="K16" s="118"/>
      <c r="L16" s="119">
        <f>D16-G16-H16-I16-K16</f>
        <v>0</v>
      </c>
      <c r="N16" s="62"/>
    </row>
    <row r="17" spans="1:17" ht="15" customHeight="1" x14ac:dyDescent="0.3">
      <c r="A17" s="50">
        <v>6</v>
      </c>
      <c r="B17" s="61" t="s">
        <v>119</v>
      </c>
      <c r="C17" s="114" t="s">
        <v>123</v>
      </c>
      <c r="D17" s="115">
        <f>D18+D19+D20+D21</f>
        <v>0</v>
      </c>
      <c r="E17" s="115">
        <f t="shared" ref="E17:L17" si="1">E18+E19+E20+E21</f>
        <v>0</v>
      </c>
      <c r="F17" s="115">
        <f t="shared" si="1"/>
        <v>0</v>
      </c>
      <c r="G17" s="115">
        <f t="shared" si="1"/>
        <v>0</v>
      </c>
      <c r="H17" s="115">
        <f t="shared" si="1"/>
        <v>0</v>
      </c>
      <c r="I17" s="115">
        <f t="shared" si="1"/>
        <v>0</v>
      </c>
      <c r="J17" s="115">
        <f t="shared" si="1"/>
        <v>0</v>
      </c>
      <c r="K17" s="115">
        <f t="shared" si="1"/>
        <v>0</v>
      </c>
      <c r="L17" s="116">
        <f t="shared" si="1"/>
        <v>0</v>
      </c>
      <c r="N17" s="62"/>
    </row>
    <row r="18" spans="1:17" ht="15" customHeight="1" x14ac:dyDescent="0.3">
      <c r="A18" s="50">
        <v>7</v>
      </c>
      <c r="B18" s="168" t="s">
        <v>121</v>
      </c>
      <c r="C18" s="117" t="s">
        <v>90</v>
      </c>
      <c r="D18" s="118">
        <f>E18+F18</f>
        <v>0</v>
      </c>
      <c r="E18" s="118"/>
      <c r="F18" s="118"/>
      <c r="G18" s="118"/>
      <c r="H18" s="118"/>
      <c r="I18" s="118"/>
      <c r="J18" s="118"/>
      <c r="K18" s="118"/>
      <c r="L18" s="119">
        <f>D18-G18-H18-I18-K18</f>
        <v>0</v>
      </c>
      <c r="N18" s="62"/>
    </row>
    <row r="19" spans="1:17" ht="15" customHeight="1" x14ac:dyDescent="0.3">
      <c r="A19" s="50">
        <v>8</v>
      </c>
      <c r="B19" s="169"/>
      <c r="C19" s="121" t="s">
        <v>91</v>
      </c>
      <c r="D19" s="118">
        <f>E19+F19</f>
        <v>0</v>
      </c>
      <c r="E19" s="118"/>
      <c r="F19" s="118"/>
      <c r="G19" s="118"/>
      <c r="H19" s="118"/>
      <c r="I19" s="118"/>
      <c r="J19" s="118"/>
      <c r="K19" s="118"/>
      <c r="L19" s="119">
        <f>D19-G19-H19-I19-K19</f>
        <v>0</v>
      </c>
      <c r="N19" s="62"/>
    </row>
    <row r="20" spans="1:17" ht="15" customHeight="1" x14ac:dyDescent="0.3">
      <c r="A20" s="50">
        <v>9</v>
      </c>
      <c r="B20" s="169"/>
      <c r="C20" s="121" t="s">
        <v>92</v>
      </c>
      <c r="D20" s="118">
        <f>E20+F20</f>
        <v>0</v>
      </c>
      <c r="E20" s="118"/>
      <c r="F20" s="118"/>
      <c r="G20" s="118"/>
      <c r="H20" s="118"/>
      <c r="I20" s="118"/>
      <c r="J20" s="118"/>
      <c r="K20" s="118"/>
      <c r="L20" s="119">
        <f>D20-G20-H20-I20-K20</f>
        <v>0</v>
      </c>
      <c r="N20" s="62"/>
    </row>
    <row r="21" spans="1:17" ht="15" customHeight="1" x14ac:dyDescent="0.3">
      <c r="A21" s="50">
        <v>10</v>
      </c>
      <c r="B21" s="170"/>
      <c r="C21" s="121" t="s">
        <v>122</v>
      </c>
      <c r="D21" s="118">
        <f>E21+F21</f>
        <v>0</v>
      </c>
      <c r="E21" s="118"/>
      <c r="F21" s="118"/>
      <c r="G21" s="118"/>
      <c r="H21" s="118"/>
      <c r="I21" s="118"/>
      <c r="J21" s="118"/>
      <c r="K21" s="118"/>
      <c r="L21" s="119">
        <f>D21-G21-H21-I21-K21</f>
        <v>0</v>
      </c>
      <c r="N21" s="62"/>
    </row>
    <row r="22" spans="1:17" ht="15" hidden="1" customHeight="1" x14ac:dyDescent="0.3">
      <c r="A22" s="50">
        <v>11</v>
      </c>
      <c r="B22" s="61" t="s">
        <v>119</v>
      </c>
      <c r="C22" s="114" t="s">
        <v>124</v>
      </c>
      <c r="D22" s="115">
        <f>D23+D24+D25+D26</f>
        <v>0</v>
      </c>
      <c r="E22" s="115">
        <f t="shared" ref="E22:L22" si="2">E23+E24+E25+E26</f>
        <v>0</v>
      </c>
      <c r="F22" s="115">
        <f t="shared" si="2"/>
        <v>0</v>
      </c>
      <c r="G22" s="115">
        <f t="shared" si="2"/>
        <v>0</v>
      </c>
      <c r="H22" s="115">
        <f t="shared" si="2"/>
        <v>0</v>
      </c>
      <c r="I22" s="115">
        <f t="shared" si="2"/>
        <v>0</v>
      </c>
      <c r="J22" s="115">
        <f t="shared" si="2"/>
        <v>0</v>
      </c>
      <c r="K22" s="115">
        <f t="shared" si="2"/>
        <v>0</v>
      </c>
      <c r="L22" s="116">
        <f t="shared" si="2"/>
        <v>0</v>
      </c>
      <c r="N22" s="62"/>
    </row>
    <row r="23" spans="1:17" ht="15" hidden="1" customHeight="1" x14ac:dyDescent="0.3">
      <c r="A23" s="50">
        <v>12</v>
      </c>
      <c r="B23" s="168" t="s">
        <v>121</v>
      </c>
      <c r="C23" s="122" t="s">
        <v>90</v>
      </c>
      <c r="D23" s="118">
        <f>E23+F23</f>
        <v>0</v>
      </c>
      <c r="E23" s="118"/>
      <c r="F23" s="118"/>
      <c r="G23" s="118"/>
      <c r="H23" s="118"/>
      <c r="I23" s="118"/>
      <c r="J23" s="118"/>
      <c r="K23" s="118"/>
      <c r="L23" s="119">
        <f>D23-G23-H23-I23-K23</f>
        <v>0</v>
      </c>
      <c r="N23" s="62"/>
    </row>
    <row r="24" spans="1:17" ht="15" hidden="1" customHeight="1" x14ac:dyDescent="0.3">
      <c r="A24" s="50">
        <v>13</v>
      </c>
      <c r="B24" s="169"/>
      <c r="C24" s="121" t="s">
        <v>91</v>
      </c>
      <c r="D24" s="118">
        <f>E24+F24</f>
        <v>0</v>
      </c>
      <c r="E24" s="118"/>
      <c r="F24" s="118"/>
      <c r="G24" s="118"/>
      <c r="H24" s="118"/>
      <c r="I24" s="118"/>
      <c r="J24" s="118"/>
      <c r="K24" s="118"/>
      <c r="L24" s="119">
        <f>D24-G24-H24-I24-K24</f>
        <v>0</v>
      </c>
      <c r="N24" s="62"/>
    </row>
    <row r="25" spans="1:17" ht="15" hidden="1" customHeight="1" x14ac:dyDescent="0.3">
      <c r="A25" s="50">
        <v>14</v>
      </c>
      <c r="B25" s="169"/>
      <c r="C25" s="121" t="s">
        <v>92</v>
      </c>
      <c r="D25" s="118">
        <f>E25+F25</f>
        <v>0</v>
      </c>
      <c r="E25" s="118"/>
      <c r="F25" s="118"/>
      <c r="G25" s="118"/>
      <c r="H25" s="118"/>
      <c r="I25" s="118"/>
      <c r="J25" s="118"/>
      <c r="K25" s="118"/>
      <c r="L25" s="119">
        <f>D25-G25-H25-I25-K25</f>
        <v>0</v>
      </c>
      <c r="N25" s="62"/>
    </row>
    <row r="26" spans="1:17" ht="15" hidden="1" customHeight="1" x14ac:dyDescent="0.3">
      <c r="A26" s="50">
        <v>15</v>
      </c>
      <c r="B26" s="170"/>
      <c r="C26" s="121" t="s">
        <v>122</v>
      </c>
      <c r="D26" s="118">
        <f>E26+F26</f>
        <v>0</v>
      </c>
      <c r="E26" s="118"/>
      <c r="F26" s="118"/>
      <c r="G26" s="118"/>
      <c r="H26" s="118"/>
      <c r="I26" s="118"/>
      <c r="J26" s="118"/>
      <c r="K26" s="118"/>
      <c r="L26" s="119">
        <f>D26-G26-H26-I26-K26</f>
        <v>0</v>
      </c>
      <c r="N26" s="62"/>
    </row>
    <row r="27" spans="1:17" ht="15" customHeight="1" x14ac:dyDescent="0.3">
      <c r="A27" s="50">
        <v>16</v>
      </c>
      <c r="B27" s="61" t="s">
        <v>119</v>
      </c>
      <c r="C27" s="114" t="s">
        <v>125</v>
      </c>
      <c r="D27" s="115">
        <f>D28+D29+D30+D31</f>
        <v>60</v>
      </c>
      <c r="E27" s="115">
        <f t="shared" ref="E27:L27" si="3">E28+E29+E30+E31</f>
        <v>60</v>
      </c>
      <c r="F27" s="115">
        <f t="shared" si="3"/>
        <v>0</v>
      </c>
      <c r="G27" s="115">
        <f t="shared" si="3"/>
        <v>0</v>
      </c>
      <c r="H27" s="115">
        <f t="shared" si="3"/>
        <v>0</v>
      </c>
      <c r="I27" s="115">
        <f t="shared" si="3"/>
        <v>0</v>
      </c>
      <c r="J27" s="115">
        <f t="shared" si="3"/>
        <v>0</v>
      </c>
      <c r="K27" s="115">
        <f t="shared" si="3"/>
        <v>0</v>
      </c>
      <c r="L27" s="116">
        <f t="shared" si="3"/>
        <v>60</v>
      </c>
      <c r="N27" s="62"/>
    </row>
    <row r="28" spans="1:17" ht="15" customHeight="1" x14ac:dyDescent="0.3">
      <c r="A28" s="50">
        <v>17</v>
      </c>
      <c r="B28" s="168" t="s">
        <v>121</v>
      </c>
      <c r="C28" s="122" t="s">
        <v>90</v>
      </c>
      <c r="D28" s="118">
        <f>E28+F28</f>
        <v>14</v>
      </c>
      <c r="E28" s="118">
        <v>14</v>
      </c>
      <c r="F28" s="118"/>
      <c r="G28" s="118"/>
      <c r="H28" s="118"/>
      <c r="I28" s="118"/>
      <c r="J28" s="118"/>
      <c r="K28" s="118"/>
      <c r="L28" s="119">
        <f>D28-G28-H28-I28-K28</f>
        <v>14</v>
      </c>
      <c r="N28" s="62"/>
    </row>
    <row r="29" spans="1:17" ht="15" customHeight="1" x14ac:dyDescent="0.3">
      <c r="A29" s="50">
        <v>18</v>
      </c>
      <c r="B29" s="169"/>
      <c r="C29" s="121" t="s">
        <v>91</v>
      </c>
      <c r="D29" s="118">
        <f>E29+F29</f>
        <v>14</v>
      </c>
      <c r="E29" s="118">
        <v>14</v>
      </c>
      <c r="F29" s="118"/>
      <c r="G29" s="118"/>
      <c r="H29" s="118"/>
      <c r="I29" s="118"/>
      <c r="J29" s="118"/>
      <c r="K29" s="118"/>
      <c r="L29" s="119">
        <f>D29-G29-H29-I29-K29</f>
        <v>14</v>
      </c>
      <c r="N29" s="62"/>
    </row>
    <row r="30" spans="1:17" ht="15" customHeight="1" x14ac:dyDescent="0.3">
      <c r="A30" s="50">
        <v>19</v>
      </c>
      <c r="B30" s="169"/>
      <c r="C30" s="121" t="s">
        <v>92</v>
      </c>
      <c r="D30" s="118">
        <f>E30+F30</f>
        <v>16</v>
      </c>
      <c r="E30" s="118">
        <v>16</v>
      </c>
      <c r="F30" s="118"/>
      <c r="G30" s="118"/>
      <c r="H30" s="118"/>
      <c r="I30" s="118"/>
      <c r="J30" s="118"/>
      <c r="K30" s="118"/>
      <c r="L30" s="119">
        <f>D30-G30-H30-I30-K30</f>
        <v>16</v>
      </c>
      <c r="N30" s="62"/>
    </row>
    <row r="31" spans="1:17" ht="15" customHeight="1" x14ac:dyDescent="0.3">
      <c r="A31" s="50">
        <v>20</v>
      </c>
      <c r="B31" s="170"/>
      <c r="C31" s="121" t="s">
        <v>122</v>
      </c>
      <c r="D31" s="118">
        <f>E31+F31</f>
        <v>16</v>
      </c>
      <c r="E31" s="118">
        <v>16</v>
      </c>
      <c r="F31" s="118"/>
      <c r="G31" s="118"/>
      <c r="H31" s="118"/>
      <c r="I31" s="118"/>
      <c r="J31" s="118"/>
      <c r="K31" s="118"/>
      <c r="L31" s="119">
        <f>D31-G31-H31-I31-K31</f>
        <v>16</v>
      </c>
      <c r="N31" s="62"/>
      <c r="Q31" s="63"/>
    </row>
    <row r="32" spans="1:17" ht="15" customHeight="1" x14ac:dyDescent="0.3">
      <c r="A32" s="50">
        <v>21</v>
      </c>
      <c r="B32" s="61" t="s">
        <v>119</v>
      </c>
      <c r="C32" s="114" t="s">
        <v>126</v>
      </c>
      <c r="D32" s="115">
        <f>D33+D34+D35+D36</f>
        <v>0</v>
      </c>
      <c r="E32" s="115">
        <f t="shared" ref="E32:L32" si="4">E33+E34+E35+E36</f>
        <v>0</v>
      </c>
      <c r="F32" s="115">
        <f t="shared" si="4"/>
        <v>0</v>
      </c>
      <c r="G32" s="115">
        <f t="shared" si="4"/>
        <v>0</v>
      </c>
      <c r="H32" s="115">
        <f t="shared" si="4"/>
        <v>0</v>
      </c>
      <c r="I32" s="115">
        <f t="shared" si="4"/>
        <v>0</v>
      </c>
      <c r="J32" s="115">
        <f t="shared" si="4"/>
        <v>0</v>
      </c>
      <c r="K32" s="115">
        <f t="shared" si="4"/>
        <v>0</v>
      </c>
      <c r="L32" s="116">
        <f t="shared" si="4"/>
        <v>0</v>
      </c>
      <c r="N32" s="62"/>
      <c r="Q32" s="63"/>
    </row>
    <row r="33" spans="1:17" ht="15" customHeight="1" x14ac:dyDescent="0.3">
      <c r="A33" s="50">
        <v>22</v>
      </c>
      <c r="B33" s="168" t="s">
        <v>121</v>
      </c>
      <c r="C33" s="122" t="s">
        <v>90</v>
      </c>
      <c r="D33" s="118">
        <f t="shared" ref="D33:D38" si="5">E33+F33</f>
        <v>0</v>
      </c>
      <c r="E33" s="118"/>
      <c r="F33" s="118"/>
      <c r="G33" s="118"/>
      <c r="H33" s="118"/>
      <c r="I33" s="118"/>
      <c r="J33" s="118"/>
      <c r="K33" s="118"/>
      <c r="L33" s="119">
        <f t="shared" ref="L33:L38" si="6">D33-G33-H33-I33-K33</f>
        <v>0</v>
      </c>
      <c r="N33" s="62"/>
      <c r="Q33" s="63"/>
    </row>
    <row r="34" spans="1:17" ht="15" customHeight="1" x14ac:dyDescent="0.3">
      <c r="A34" s="50">
        <v>23</v>
      </c>
      <c r="B34" s="169"/>
      <c r="C34" s="121" t="s">
        <v>91</v>
      </c>
      <c r="D34" s="118">
        <f t="shared" si="5"/>
        <v>0</v>
      </c>
      <c r="E34" s="118"/>
      <c r="F34" s="118"/>
      <c r="G34" s="118"/>
      <c r="H34" s="118"/>
      <c r="I34" s="118"/>
      <c r="J34" s="118"/>
      <c r="K34" s="118"/>
      <c r="L34" s="119">
        <f t="shared" si="6"/>
        <v>0</v>
      </c>
      <c r="N34" s="62"/>
      <c r="Q34" s="63"/>
    </row>
    <row r="35" spans="1:17" ht="15" customHeight="1" x14ac:dyDescent="0.3">
      <c r="A35" s="50">
        <v>24</v>
      </c>
      <c r="B35" s="169"/>
      <c r="C35" s="121" t="s">
        <v>92</v>
      </c>
      <c r="D35" s="118">
        <f t="shared" si="5"/>
        <v>0</v>
      </c>
      <c r="E35" s="118"/>
      <c r="F35" s="118"/>
      <c r="G35" s="118"/>
      <c r="H35" s="118"/>
      <c r="I35" s="118"/>
      <c r="J35" s="118"/>
      <c r="K35" s="118"/>
      <c r="L35" s="119">
        <f t="shared" si="6"/>
        <v>0</v>
      </c>
      <c r="N35" s="62"/>
      <c r="Q35" s="63"/>
    </row>
    <row r="36" spans="1:17" ht="15" customHeight="1" x14ac:dyDescent="0.3">
      <c r="A36" s="50">
        <v>25</v>
      </c>
      <c r="B36" s="170"/>
      <c r="C36" s="121" t="s">
        <v>122</v>
      </c>
      <c r="D36" s="118">
        <f t="shared" si="5"/>
        <v>0</v>
      </c>
      <c r="E36" s="118"/>
      <c r="F36" s="118"/>
      <c r="G36" s="118"/>
      <c r="H36" s="118"/>
      <c r="I36" s="118"/>
      <c r="J36" s="118"/>
      <c r="K36" s="118"/>
      <c r="L36" s="119">
        <f t="shared" si="6"/>
        <v>0</v>
      </c>
      <c r="N36" s="62"/>
      <c r="Q36" s="63"/>
    </row>
    <row r="37" spans="1:17" ht="21" customHeight="1" x14ac:dyDescent="0.3">
      <c r="A37" s="64">
        <v>26</v>
      </c>
      <c r="B37" s="65" t="s">
        <v>127</v>
      </c>
      <c r="C37" s="123" t="s">
        <v>128</v>
      </c>
      <c r="D37" s="124">
        <f t="shared" si="5"/>
        <v>4491</v>
      </c>
      <c r="E37" s="124">
        <v>3592</v>
      </c>
      <c r="F37" s="124">
        <v>899</v>
      </c>
      <c r="G37" s="124"/>
      <c r="H37" s="124"/>
      <c r="I37" s="124">
        <v>2321</v>
      </c>
      <c r="J37" s="124"/>
      <c r="K37" s="124"/>
      <c r="L37" s="119">
        <f t="shared" si="6"/>
        <v>2170</v>
      </c>
      <c r="N37" s="62"/>
      <c r="Q37" s="63"/>
    </row>
    <row r="38" spans="1:17" ht="20.25" customHeight="1" x14ac:dyDescent="0.3">
      <c r="A38" s="64">
        <v>27</v>
      </c>
      <c r="B38" s="65" t="s">
        <v>129</v>
      </c>
      <c r="C38" s="123" t="s">
        <v>128</v>
      </c>
      <c r="D38" s="124">
        <f t="shared" si="5"/>
        <v>400</v>
      </c>
      <c r="E38" s="124">
        <v>280</v>
      </c>
      <c r="F38" s="124">
        <v>120</v>
      </c>
      <c r="G38" s="124"/>
      <c r="H38" s="124">
        <v>400</v>
      </c>
      <c r="I38" s="124"/>
      <c r="J38" s="124"/>
      <c r="K38" s="124"/>
      <c r="L38" s="119">
        <f t="shared" si="6"/>
        <v>0</v>
      </c>
      <c r="N38" s="62"/>
      <c r="Q38" s="63"/>
    </row>
    <row r="39" spans="1:17" ht="15" customHeight="1" x14ac:dyDescent="0.3">
      <c r="A39" s="50">
        <v>28</v>
      </c>
      <c r="B39" s="61" t="s">
        <v>119</v>
      </c>
      <c r="C39" s="114" t="s">
        <v>130</v>
      </c>
      <c r="D39" s="115">
        <f>D40+D41+D42+D43</f>
        <v>250</v>
      </c>
      <c r="E39" s="115">
        <f t="shared" ref="E39:L39" si="7">E40+E41+E42+E43</f>
        <v>250</v>
      </c>
      <c r="F39" s="115">
        <f t="shared" si="7"/>
        <v>0</v>
      </c>
      <c r="G39" s="115">
        <f t="shared" si="7"/>
        <v>0</v>
      </c>
      <c r="H39" s="115">
        <f t="shared" si="7"/>
        <v>0</v>
      </c>
      <c r="I39" s="115">
        <f t="shared" si="7"/>
        <v>0</v>
      </c>
      <c r="J39" s="115">
        <f t="shared" si="7"/>
        <v>0</v>
      </c>
      <c r="K39" s="115">
        <f t="shared" si="7"/>
        <v>0</v>
      </c>
      <c r="L39" s="116">
        <f t="shared" si="7"/>
        <v>250</v>
      </c>
      <c r="N39" s="62"/>
    </row>
    <row r="40" spans="1:17" ht="15" customHeight="1" x14ac:dyDescent="0.3">
      <c r="A40" s="50">
        <v>29</v>
      </c>
      <c r="B40" s="168" t="s">
        <v>121</v>
      </c>
      <c r="C40" s="122" t="s">
        <v>90</v>
      </c>
      <c r="D40" s="118">
        <f>E40+F40</f>
        <v>5</v>
      </c>
      <c r="E40" s="118">
        <v>5</v>
      </c>
      <c r="F40" s="118"/>
      <c r="G40" s="118"/>
      <c r="H40" s="118"/>
      <c r="I40" s="118"/>
      <c r="J40" s="118"/>
      <c r="K40" s="118"/>
      <c r="L40" s="119">
        <f>D40-G40-H40-I40-K40</f>
        <v>5</v>
      </c>
      <c r="N40" s="62"/>
    </row>
    <row r="41" spans="1:17" ht="15" customHeight="1" x14ac:dyDescent="0.3">
      <c r="A41" s="50">
        <v>30</v>
      </c>
      <c r="B41" s="169"/>
      <c r="C41" s="121" t="s">
        <v>91</v>
      </c>
      <c r="D41" s="118">
        <f>E41+F41</f>
        <v>35</v>
      </c>
      <c r="E41" s="118">
        <v>35</v>
      </c>
      <c r="F41" s="118"/>
      <c r="G41" s="118"/>
      <c r="H41" s="118"/>
      <c r="I41" s="118"/>
      <c r="J41" s="118"/>
      <c r="K41" s="118"/>
      <c r="L41" s="119">
        <f>D41-G41-H41-I41-K41</f>
        <v>35</v>
      </c>
      <c r="N41" s="62"/>
    </row>
    <row r="42" spans="1:17" ht="15" customHeight="1" x14ac:dyDescent="0.3">
      <c r="A42" s="50">
        <v>31</v>
      </c>
      <c r="B42" s="169"/>
      <c r="C42" s="121" t="s">
        <v>92</v>
      </c>
      <c r="D42" s="118">
        <f>E42+F42</f>
        <v>90</v>
      </c>
      <c r="E42" s="118">
        <v>90</v>
      </c>
      <c r="F42" s="118"/>
      <c r="G42" s="118"/>
      <c r="H42" s="118"/>
      <c r="I42" s="118"/>
      <c r="J42" s="118"/>
      <c r="K42" s="118"/>
      <c r="L42" s="119">
        <f>D42-G42-H42-I42-K42</f>
        <v>90</v>
      </c>
      <c r="N42" s="62"/>
    </row>
    <row r="43" spans="1:17" ht="15" customHeight="1" x14ac:dyDescent="0.3">
      <c r="A43" s="50">
        <v>32</v>
      </c>
      <c r="B43" s="170"/>
      <c r="C43" s="121" t="s">
        <v>122</v>
      </c>
      <c r="D43" s="118">
        <f>E43+F43</f>
        <v>120</v>
      </c>
      <c r="E43" s="118">
        <v>120</v>
      </c>
      <c r="F43" s="118"/>
      <c r="G43" s="118"/>
      <c r="H43" s="118"/>
      <c r="I43" s="118"/>
      <c r="J43" s="118"/>
      <c r="K43" s="118"/>
      <c r="L43" s="119">
        <f>D43-G43-H43-I43-K43</f>
        <v>120</v>
      </c>
      <c r="N43" s="62"/>
    </row>
    <row r="44" spans="1:17" ht="15" customHeight="1" x14ac:dyDescent="0.3">
      <c r="A44" s="50">
        <v>33</v>
      </c>
      <c r="B44" s="61" t="s">
        <v>119</v>
      </c>
      <c r="C44" s="114" t="s">
        <v>131</v>
      </c>
      <c r="D44" s="115">
        <f>D45+D46+D47+D48</f>
        <v>1200</v>
      </c>
      <c r="E44" s="115">
        <f t="shared" ref="E44:L44" si="8">E45+E46+E47+E48</f>
        <v>1200</v>
      </c>
      <c r="F44" s="115">
        <f t="shared" si="8"/>
        <v>0</v>
      </c>
      <c r="G44" s="115">
        <f t="shared" si="8"/>
        <v>0</v>
      </c>
      <c r="H44" s="115">
        <f t="shared" si="8"/>
        <v>0</v>
      </c>
      <c r="I44" s="115">
        <f t="shared" si="8"/>
        <v>0</v>
      </c>
      <c r="J44" s="115">
        <f t="shared" si="8"/>
        <v>0</v>
      </c>
      <c r="K44" s="115">
        <f t="shared" si="8"/>
        <v>0</v>
      </c>
      <c r="L44" s="116">
        <f t="shared" si="8"/>
        <v>1200</v>
      </c>
      <c r="N44" s="62"/>
    </row>
    <row r="45" spans="1:17" ht="15" customHeight="1" x14ac:dyDescent="0.3">
      <c r="A45" s="50">
        <v>34</v>
      </c>
      <c r="B45" s="168" t="s">
        <v>121</v>
      </c>
      <c r="C45" s="125" t="s">
        <v>90</v>
      </c>
      <c r="D45" s="118">
        <f>E45+F45</f>
        <v>10</v>
      </c>
      <c r="E45" s="118">
        <v>10</v>
      </c>
      <c r="F45" s="118"/>
      <c r="G45" s="118"/>
      <c r="H45" s="118"/>
      <c r="I45" s="118"/>
      <c r="J45" s="118"/>
      <c r="K45" s="118"/>
      <c r="L45" s="119">
        <f>D45-G45-H45-I45-K45</f>
        <v>10</v>
      </c>
      <c r="N45" s="62"/>
    </row>
    <row r="46" spans="1:17" ht="15" customHeight="1" x14ac:dyDescent="0.3">
      <c r="A46" s="50">
        <v>35</v>
      </c>
      <c r="B46" s="169"/>
      <c r="C46" s="121" t="s">
        <v>91</v>
      </c>
      <c r="D46" s="118">
        <f>E46+F46</f>
        <v>100</v>
      </c>
      <c r="E46" s="118">
        <v>100</v>
      </c>
      <c r="F46" s="118"/>
      <c r="G46" s="118"/>
      <c r="H46" s="118"/>
      <c r="I46" s="118"/>
      <c r="J46" s="118"/>
      <c r="K46" s="118"/>
      <c r="L46" s="119">
        <f>D46-G46-H46-I46-K46</f>
        <v>100</v>
      </c>
      <c r="N46" s="62"/>
    </row>
    <row r="47" spans="1:17" ht="15" customHeight="1" x14ac:dyDescent="0.3">
      <c r="A47" s="50">
        <v>36</v>
      </c>
      <c r="B47" s="169"/>
      <c r="C47" s="121" t="s">
        <v>92</v>
      </c>
      <c r="D47" s="118">
        <f>E47+F47</f>
        <v>640</v>
      </c>
      <c r="E47" s="118">
        <v>640</v>
      </c>
      <c r="F47" s="118"/>
      <c r="G47" s="118"/>
      <c r="H47" s="118"/>
      <c r="I47" s="118"/>
      <c r="J47" s="118"/>
      <c r="K47" s="118"/>
      <c r="L47" s="119">
        <f>D47-G47-H47-I47-K47</f>
        <v>640</v>
      </c>
      <c r="N47" s="62"/>
    </row>
    <row r="48" spans="1:17" ht="15" customHeight="1" x14ac:dyDescent="0.3">
      <c r="A48" s="50">
        <v>37</v>
      </c>
      <c r="B48" s="170"/>
      <c r="C48" s="121" t="s">
        <v>122</v>
      </c>
      <c r="D48" s="118">
        <f>E48+F48</f>
        <v>450</v>
      </c>
      <c r="E48" s="118">
        <v>450</v>
      </c>
      <c r="F48" s="118"/>
      <c r="G48" s="118"/>
      <c r="H48" s="118"/>
      <c r="I48" s="118"/>
      <c r="J48" s="118"/>
      <c r="K48" s="118"/>
      <c r="L48" s="119">
        <f>D48-G48-H48-I48-K48</f>
        <v>450</v>
      </c>
      <c r="N48" s="62"/>
    </row>
    <row r="49" spans="1:17" ht="15" customHeight="1" x14ac:dyDescent="0.3">
      <c r="A49" s="50">
        <v>38</v>
      </c>
      <c r="B49" s="61" t="s">
        <v>119</v>
      </c>
      <c r="C49" s="114" t="s">
        <v>132</v>
      </c>
      <c r="D49" s="115">
        <f>D50+D51+D52+D53</f>
        <v>30</v>
      </c>
      <c r="E49" s="115">
        <f t="shared" ref="E49:L49" si="9">E50+E51+E52+E53</f>
        <v>30</v>
      </c>
      <c r="F49" s="115">
        <f t="shared" si="9"/>
        <v>0</v>
      </c>
      <c r="G49" s="115">
        <f t="shared" si="9"/>
        <v>0</v>
      </c>
      <c r="H49" s="115">
        <f t="shared" si="9"/>
        <v>0</v>
      </c>
      <c r="I49" s="115">
        <f t="shared" si="9"/>
        <v>0</v>
      </c>
      <c r="J49" s="115">
        <f t="shared" si="9"/>
        <v>0</v>
      </c>
      <c r="K49" s="115">
        <f t="shared" si="9"/>
        <v>0</v>
      </c>
      <c r="L49" s="116">
        <f t="shared" si="9"/>
        <v>30</v>
      </c>
      <c r="N49" s="62"/>
    </row>
    <row r="50" spans="1:17" ht="15" customHeight="1" x14ac:dyDescent="0.3">
      <c r="A50" s="50">
        <v>39</v>
      </c>
      <c r="B50" s="168" t="s">
        <v>121</v>
      </c>
      <c r="C50" s="122" t="s">
        <v>90</v>
      </c>
      <c r="D50" s="118">
        <f>E50+F50</f>
        <v>5</v>
      </c>
      <c r="E50" s="118">
        <v>5</v>
      </c>
      <c r="F50" s="118"/>
      <c r="G50" s="118"/>
      <c r="H50" s="118"/>
      <c r="I50" s="118"/>
      <c r="J50" s="118"/>
      <c r="K50" s="118"/>
      <c r="L50" s="119">
        <f>D50-G50-H50-I50-K50</f>
        <v>5</v>
      </c>
      <c r="N50" s="62"/>
    </row>
    <row r="51" spans="1:17" ht="15" customHeight="1" x14ac:dyDescent="0.3">
      <c r="A51" s="50">
        <v>40</v>
      </c>
      <c r="B51" s="169"/>
      <c r="C51" s="121" t="s">
        <v>91</v>
      </c>
      <c r="D51" s="118">
        <f>E51+F51</f>
        <v>6</v>
      </c>
      <c r="E51" s="118">
        <v>6</v>
      </c>
      <c r="F51" s="118"/>
      <c r="G51" s="118"/>
      <c r="H51" s="118"/>
      <c r="I51" s="118"/>
      <c r="J51" s="118"/>
      <c r="K51" s="118"/>
      <c r="L51" s="119">
        <f>D51-G51-H51-I51-K51</f>
        <v>6</v>
      </c>
      <c r="N51" s="62"/>
    </row>
    <row r="52" spans="1:17" ht="15" customHeight="1" x14ac:dyDescent="0.3">
      <c r="A52" s="50">
        <v>41</v>
      </c>
      <c r="B52" s="169"/>
      <c r="C52" s="121" t="s">
        <v>92</v>
      </c>
      <c r="D52" s="118">
        <f>E52+F52</f>
        <v>8</v>
      </c>
      <c r="E52" s="118">
        <v>8</v>
      </c>
      <c r="F52" s="118"/>
      <c r="G52" s="118"/>
      <c r="H52" s="118"/>
      <c r="I52" s="118"/>
      <c r="J52" s="118"/>
      <c r="K52" s="118"/>
      <c r="L52" s="119">
        <f>D52-G52-H52-I52-K52</f>
        <v>8</v>
      </c>
      <c r="N52" s="62"/>
      <c r="Q52" s="63"/>
    </row>
    <row r="53" spans="1:17" ht="15" customHeight="1" x14ac:dyDescent="0.3">
      <c r="A53" s="50">
        <v>42</v>
      </c>
      <c r="B53" s="170"/>
      <c r="C53" s="121" t="s">
        <v>122</v>
      </c>
      <c r="D53" s="118">
        <f>E53+F53</f>
        <v>11</v>
      </c>
      <c r="E53" s="118">
        <v>11</v>
      </c>
      <c r="F53" s="118"/>
      <c r="G53" s="118"/>
      <c r="H53" s="118"/>
      <c r="I53" s="118"/>
      <c r="J53" s="118"/>
      <c r="K53" s="118"/>
      <c r="L53" s="119">
        <f>D53-G53-H53-I53-K53</f>
        <v>11</v>
      </c>
      <c r="N53" s="62"/>
    </row>
    <row r="54" spans="1:17" ht="15" customHeight="1" x14ac:dyDescent="0.3">
      <c r="A54" s="50">
        <v>43</v>
      </c>
      <c r="B54" s="61" t="s">
        <v>119</v>
      </c>
      <c r="C54" s="114" t="s">
        <v>133</v>
      </c>
      <c r="D54" s="115">
        <f>D55+D56+D57+D58</f>
        <v>36</v>
      </c>
      <c r="E54" s="115">
        <f t="shared" ref="E54:L54" si="10">E55+E56+E57+E58</f>
        <v>36</v>
      </c>
      <c r="F54" s="115">
        <f t="shared" si="10"/>
        <v>0</v>
      </c>
      <c r="G54" s="115">
        <f t="shared" si="10"/>
        <v>0</v>
      </c>
      <c r="H54" s="115">
        <f t="shared" si="10"/>
        <v>0</v>
      </c>
      <c r="I54" s="115">
        <f t="shared" si="10"/>
        <v>0</v>
      </c>
      <c r="J54" s="115">
        <f t="shared" si="10"/>
        <v>0</v>
      </c>
      <c r="K54" s="115">
        <f t="shared" si="10"/>
        <v>0</v>
      </c>
      <c r="L54" s="116">
        <f t="shared" si="10"/>
        <v>36</v>
      </c>
      <c r="N54" s="62"/>
    </row>
    <row r="55" spans="1:17" ht="15" customHeight="1" x14ac:dyDescent="0.3">
      <c r="A55" s="50">
        <v>44</v>
      </c>
      <c r="B55" s="168" t="s">
        <v>121</v>
      </c>
      <c r="C55" s="122" t="s">
        <v>90</v>
      </c>
      <c r="D55" s="118">
        <f>E55+F55</f>
        <v>0</v>
      </c>
      <c r="E55" s="118"/>
      <c r="F55" s="118"/>
      <c r="G55" s="118"/>
      <c r="H55" s="118"/>
      <c r="I55" s="118"/>
      <c r="J55" s="118"/>
      <c r="K55" s="118"/>
      <c r="L55" s="119">
        <f>D55-G55-H55-I55-K55</f>
        <v>0</v>
      </c>
      <c r="N55" s="62"/>
    </row>
    <row r="56" spans="1:17" ht="15" customHeight="1" x14ac:dyDescent="0.3">
      <c r="A56" s="50">
        <v>45</v>
      </c>
      <c r="B56" s="169"/>
      <c r="C56" s="121" t="s">
        <v>91</v>
      </c>
      <c r="D56" s="118">
        <f>E56+F56</f>
        <v>6</v>
      </c>
      <c r="E56" s="126">
        <v>6</v>
      </c>
      <c r="F56" s="126"/>
      <c r="G56" s="126"/>
      <c r="H56" s="126"/>
      <c r="I56" s="126"/>
      <c r="J56" s="126"/>
      <c r="K56" s="126"/>
      <c r="L56" s="119">
        <f>D56-G56-H56-I56-K56</f>
        <v>6</v>
      </c>
      <c r="N56" s="62"/>
    </row>
    <row r="57" spans="1:17" ht="15" customHeight="1" x14ac:dyDescent="0.3">
      <c r="A57" s="50">
        <v>46</v>
      </c>
      <c r="B57" s="169"/>
      <c r="C57" s="127" t="s">
        <v>92</v>
      </c>
      <c r="D57" s="118">
        <f>E57+F57</f>
        <v>14</v>
      </c>
      <c r="E57" s="167">
        <v>14</v>
      </c>
      <c r="F57" s="128"/>
      <c r="G57" s="128"/>
      <c r="H57" s="128"/>
      <c r="I57" s="128"/>
      <c r="J57" s="128"/>
      <c r="K57" s="128"/>
      <c r="L57" s="119">
        <f>D57-G57-H57-I57-K57</f>
        <v>14</v>
      </c>
      <c r="N57" s="62"/>
    </row>
    <row r="58" spans="1:17" ht="15" customHeight="1" x14ac:dyDescent="0.3">
      <c r="A58" s="66">
        <v>47</v>
      </c>
      <c r="B58" s="170"/>
      <c r="C58" s="121" t="s">
        <v>122</v>
      </c>
      <c r="D58" s="118">
        <f>E58+F58</f>
        <v>16</v>
      </c>
      <c r="E58" s="129">
        <v>16</v>
      </c>
      <c r="F58" s="130"/>
      <c r="G58" s="130"/>
      <c r="H58" s="130"/>
      <c r="I58" s="130"/>
      <c r="J58" s="129"/>
      <c r="K58" s="130"/>
      <c r="L58" s="119">
        <f>D58-G58-H58-I58-K58</f>
        <v>16</v>
      </c>
      <c r="N58" s="62"/>
    </row>
    <row r="59" spans="1:17" ht="15" hidden="1" customHeight="1" x14ac:dyDescent="0.25">
      <c r="A59" s="66">
        <v>48</v>
      </c>
      <c r="B59" s="61" t="s">
        <v>119</v>
      </c>
      <c r="C59" s="131" t="s">
        <v>134</v>
      </c>
      <c r="D59" s="132">
        <f>D60+D61+D62+D63</f>
        <v>0</v>
      </c>
      <c r="E59" s="132">
        <f t="shared" ref="E59:L59" si="11">E60+E61+E62+E63</f>
        <v>0</v>
      </c>
      <c r="F59" s="132">
        <f t="shared" si="11"/>
        <v>0</v>
      </c>
      <c r="G59" s="132">
        <f t="shared" si="11"/>
        <v>0</v>
      </c>
      <c r="H59" s="132">
        <f t="shared" si="11"/>
        <v>0</v>
      </c>
      <c r="I59" s="132">
        <f t="shared" si="11"/>
        <v>0</v>
      </c>
      <c r="J59" s="132">
        <f t="shared" si="11"/>
        <v>0</v>
      </c>
      <c r="K59" s="132">
        <f t="shared" si="11"/>
        <v>0</v>
      </c>
      <c r="L59" s="133">
        <f t="shared" si="11"/>
        <v>0</v>
      </c>
      <c r="M59" s="67"/>
    </row>
    <row r="60" spans="1:17" ht="15" hidden="1" customHeight="1" x14ac:dyDescent="0.25">
      <c r="A60" s="66">
        <v>49</v>
      </c>
      <c r="B60" s="168" t="s">
        <v>121</v>
      </c>
      <c r="C60" s="122" t="s">
        <v>90</v>
      </c>
      <c r="D60" s="134">
        <f>E60+F60</f>
        <v>0</v>
      </c>
      <c r="E60" s="135"/>
      <c r="F60" s="136"/>
      <c r="G60" s="136"/>
      <c r="H60" s="136"/>
      <c r="I60" s="136"/>
      <c r="J60" s="135"/>
      <c r="K60" s="136"/>
      <c r="L60" s="119">
        <f>D60-G60-H60-I60-K60</f>
        <v>0</v>
      </c>
    </row>
    <row r="61" spans="1:17" ht="15" hidden="1" customHeight="1" x14ac:dyDescent="0.25">
      <c r="A61" s="66">
        <v>50</v>
      </c>
      <c r="B61" s="169"/>
      <c r="C61" s="121" t="s">
        <v>91</v>
      </c>
      <c r="D61" s="134">
        <f>E61+F61</f>
        <v>0</v>
      </c>
      <c r="E61" s="135"/>
      <c r="F61" s="136"/>
      <c r="G61" s="136"/>
      <c r="H61" s="136"/>
      <c r="I61" s="136"/>
      <c r="J61" s="135"/>
      <c r="K61" s="136"/>
      <c r="L61" s="119">
        <f>D61-G61-H61-I61-K61</f>
        <v>0</v>
      </c>
    </row>
    <row r="62" spans="1:17" ht="15" hidden="1" customHeight="1" x14ac:dyDescent="0.25">
      <c r="A62" s="66">
        <v>51</v>
      </c>
      <c r="B62" s="169"/>
      <c r="C62" s="127" t="s">
        <v>92</v>
      </c>
      <c r="D62" s="134">
        <f>E62+F62</f>
        <v>0</v>
      </c>
      <c r="E62" s="135"/>
      <c r="F62" s="136"/>
      <c r="G62" s="136"/>
      <c r="H62" s="136"/>
      <c r="I62" s="136"/>
      <c r="J62" s="135"/>
      <c r="K62" s="136"/>
      <c r="L62" s="119">
        <f>D62-G62-H62-I62-K62</f>
        <v>0</v>
      </c>
    </row>
    <row r="63" spans="1:17" ht="15" hidden="1" customHeight="1" x14ac:dyDescent="0.25">
      <c r="A63" s="66">
        <v>52</v>
      </c>
      <c r="B63" s="170"/>
      <c r="C63" s="121" t="s">
        <v>122</v>
      </c>
      <c r="D63" s="134">
        <f>E63+F63</f>
        <v>0</v>
      </c>
      <c r="E63" s="135"/>
      <c r="F63" s="136"/>
      <c r="G63" s="136"/>
      <c r="H63" s="136"/>
      <c r="I63" s="136"/>
      <c r="J63" s="135"/>
      <c r="K63" s="136"/>
      <c r="L63" s="119">
        <f>D63-G63-H63-I63-K63</f>
        <v>0</v>
      </c>
    </row>
    <row r="64" spans="1:17" ht="15" customHeight="1" x14ac:dyDescent="0.25">
      <c r="A64" s="66">
        <v>53</v>
      </c>
      <c r="B64" s="61" t="s">
        <v>119</v>
      </c>
      <c r="C64" s="114" t="s">
        <v>135</v>
      </c>
      <c r="D64" s="137">
        <f>D65+D66+D67+D68</f>
        <v>48</v>
      </c>
      <c r="E64" s="137">
        <f t="shared" ref="E64:L64" si="12">E65+E66+E67+E68</f>
        <v>48</v>
      </c>
      <c r="F64" s="137">
        <f t="shared" si="12"/>
        <v>0</v>
      </c>
      <c r="G64" s="137">
        <f t="shared" si="12"/>
        <v>0</v>
      </c>
      <c r="H64" s="137">
        <f t="shared" si="12"/>
        <v>0</v>
      </c>
      <c r="I64" s="137">
        <f t="shared" si="12"/>
        <v>0</v>
      </c>
      <c r="J64" s="137">
        <f t="shared" si="12"/>
        <v>0</v>
      </c>
      <c r="K64" s="137">
        <f t="shared" si="12"/>
        <v>0</v>
      </c>
      <c r="L64" s="138">
        <f t="shared" si="12"/>
        <v>48</v>
      </c>
    </row>
    <row r="65" spans="1:12" ht="15" customHeight="1" x14ac:dyDescent="0.25">
      <c r="A65" s="66">
        <v>54</v>
      </c>
      <c r="B65" s="168" t="s">
        <v>121</v>
      </c>
      <c r="C65" s="122" t="s">
        <v>90</v>
      </c>
      <c r="D65" s="134">
        <f>E65+F65</f>
        <v>16</v>
      </c>
      <c r="E65" s="136">
        <v>16</v>
      </c>
      <c r="F65" s="136"/>
      <c r="G65" s="136"/>
      <c r="H65" s="136"/>
      <c r="I65" s="136"/>
      <c r="J65" s="135"/>
      <c r="K65" s="136"/>
      <c r="L65" s="119">
        <f>D65-G65-H65-I65-K65</f>
        <v>16</v>
      </c>
    </row>
    <row r="66" spans="1:12" ht="15" customHeight="1" x14ac:dyDescent="0.25">
      <c r="A66" s="66">
        <v>55</v>
      </c>
      <c r="B66" s="169"/>
      <c r="C66" s="121" t="s">
        <v>91</v>
      </c>
      <c r="D66" s="134">
        <f>E66+F66</f>
        <v>16</v>
      </c>
      <c r="E66" s="136">
        <v>16</v>
      </c>
      <c r="F66" s="136"/>
      <c r="G66" s="136"/>
      <c r="H66" s="136"/>
      <c r="I66" s="136"/>
      <c r="J66" s="135"/>
      <c r="K66" s="136"/>
      <c r="L66" s="119">
        <f>D66-G66-H66-I66-K66</f>
        <v>16</v>
      </c>
    </row>
    <row r="67" spans="1:12" ht="15" customHeight="1" x14ac:dyDescent="0.25">
      <c r="A67" s="66">
        <v>56</v>
      </c>
      <c r="B67" s="169"/>
      <c r="C67" s="127" t="s">
        <v>92</v>
      </c>
      <c r="D67" s="134">
        <f>E67+F67</f>
        <v>16</v>
      </c>
      <c r="E67" s="136">
        <v>16</v>
      </c>
      <c r="F67" s="136"/>
      <c r="G67" s="136"/>
      <c r="H67" s="136"/>
      <c r="I67" s="136"/>
      <c r="J67" s="135"/>
      <c r="K67" s="136"/>
      <c r="L67" s="119">
        <f>D67-G67-H67-I67-K67</f>
        <v>16</v>
      </c>
    </row>
    <row r="68" spans="1:12" ht="15" customHeight="1" x14ac:dyDescent="0.25">
      <c r="A68" s="66">
        <v>57</v>
      </c>
      <c r="B68" s="170"/>
      <c r="C68" s="121" t="s">
        <v>122</v>
      </c>
      <c r="D68" s="134">
        <f>E68+F68</f>
        <v>0</v>
      </c>
      <c r="E68" s="136"/>
      <c r="F68" s="136"/>
      <c r="G68" s="136"/>
      <c r="H68" s="136"/>
      <c r="I68" s="136"/>
      <c r="J68" s="135"/>
      <c r="K68" s="136"/>
      <c r="L68" s="119">
        <f>D68-G68-H68-I68-K68</f>
        <v>0</v>
      </c>
    </row>
    <row r="69" spans="1:12" ht="15" hidden="1" customHeight="1" x14ac:dyDescent="0.25">
      <c r="A69" s="66">
        <v>58</v>
      </c>
      <c r="B69" s="61" t="s">
        <v>119</v>
      </c>
      <c r="C69" s="114" t="s">
        <v>136</v>
      </c>
      <c r="D69" s="137">
        <f>D70+D71+D72+D73</f>
        <v>0</v>
      </c>
      <c r="E69" s="137">
        <f t="shared" ref="E69:L69" si="13">E70+E71+E72+E73</f>
        <v>0</v>
      </c>
      <c r="F69" s="137">
        <f t="shared" si="13"/>
        <v>0</v>
      </c>
      <c r="G69" s="137">
        <f t="shared" si="13"/>
        <v>0</v>
      </c>
      <c r="H69" s="137">
        <f t="shared" si="13"/>
        <v>0</v>
      </c>
      <c r="I69" s="137">
        <f t="shared" si="13"/>
        <v>0</v>
      </c>
      <c r="J69" s="137">
        <f t="shared" si="13"/>
        <v>0</v>
      </c>
      <c r="K69" s="137">
        <f t="shared" si="13"/>
        <v>0</v>
      </c>
      <c r="L69" s="138">
        <f t="shared" si="13"/>
        <v>0</v>
      </c>
    </row>
    <row r="70" spans="1:12" ht="15" hidden="1" customHeight="1" x14ac:dyDescent="0.25">
      <c r="A70" s="66">
        <v>59</v>
      </c>
      <c r="B70" s="168" t="s">
        <v>121</v>
      </c>
      <c r="C70" s="122" t="s">
        <v>90</v>
      </c>
      <c r="D70" s="134">
        <f>E70+F70</f>
        <v>0</v>
      </c>
      <c r="E70" s="136"/>
      <c r="F70" s="136"/>
      <c r="G70" s="136"/>
      <c r="H70" s="136"/>
      <c r="I70" s="136"/>
      <c r="J70" s="136"/>
      <c r="K70" s="136"/>
      <c r="L70" s="119">
        <f>D70-G70-H70-I70-K70</f>
        <v>0</v>
      </c>
    </row>
    <row r="71" spans="1:12" ht="15" hidden="1" customHeight="1" x14ac:dyDescent="0.25">
      <c r="A71" s="66">
        <v>60</v>
      </c>
      <c r="B71" s="169"/>
      <c r="C71" s="121" t="s">
        <v>91</v>
      </c>
      <c r="D71" s="134">
        <f>E71+F71</f>
        <v>0</v>
      </c>
      <c r="E71" s="136"/>
      <c r="F71" s="136"/>
      <c r="G71" s="136"/>
      <c r="H71" s="136"/>
      <c r="I71" s="136"/>
      <c r="J71" s="136"/>
      <c r="K71" s="136"/>
      <c r="L71" s="119">
        <f>D71-G71-H71-I71-K71</f>
        <v>0</v>
      </c>
    </row>
    <row r="72" spans="1:12" ht="15" hidden="1" customHeight="1" x14ac:dyDescent="0.25">
      <c r="A72" s="66">
        <v>61</v>
      </c>
      <c r="B72" s="169"/>
      <c r="C72" s="127" t="s">
        <v>92</v>
      </c>
      <c r="D72" s="134">
        <f>E72+F72</f>
        <v>0</v>
      </c>
      <c r="E72" s="136"/>
      <c r="F72" s="136"/>
      <c r="G72" s="136"/>
      <c r="H72" s="136"/>
      <c r="I72" s="136"/>
      <c r="J72" s="136"/>
      <c r="K72" s="136"/>
      <c r="L72" s="119">
        <f>D72-G72-H72-I72-K72</f>
        <v>0</v>
      </c>
    </row>
    <row r="73" spans="1:12" ht="15" hidden="1" customHeight="1" x14ac:dyDescent="0.25">
      <c r="A73" s="66">
        <v>62</v>
      </c>
      <c r="B73" s="170"/>
      <c r="C73" s="121" t="s">
        <v>122</v>
      </c>
      <c r="D73" s="134">
        <f>E73+F73</f>
        <v>0</v>
      </c>
      <c r="E73" s="136"/>
      <c r="F73" s="136"/>
      <c r="G73" s="136"/>
      <c r="H73" s="136"/>
      <c r="I73" s="136"/>
      <c r="J73" s="136"/>
      <c r="K73" s="136"/>
      <c r="L73" s="119">
        <f>D73+G73+H73+I73+K73</f>
        <v>0</v>
      </c>
    </row>
    <row r="74" spans="1:12" ht="15" customHeight="1" x14ac:dyDescent="0.25">
      <c r="A74" s="66">
        <v>63</v>
      </c>
      <c r="B74" s="61" t="s">
        <v>119</v>
      </c>
      <c r="C74" s="114" t="s">
        <v>126</v>
      </c>
      <c r="D74" s="137">
        <f>D75+D76+D77+D78</f>
        <v>120</v>
      </c>
      <c r="E74" s="137">
        <f t="shared" ref="E74:L74" si="14">E75+E76+E77+E78</f>
        <v>120</v>
      </c>
      <c r="F74" s="137">
        <f t="shared" si="14"/>
        <v>0</v>
      </c>
      <c r="G74" s="137">
        <f t="shared" si="14"/>
        <v>0</v>
      </c>
      <c r="H74" s="137">
        <f t="shared" si="14"/>
        <v>0</v>
      </c>
      <c r="I74" s="137">
        <f t="shared" si="14"/>
        <v>0</v>
      </c>
      <c r="J74" s="137">
        <f t="shared" si="14"/>
        <v>0</v>
      </c>
      <c r="K74" s="137">
        <f t="shared" si="14"/>
        <v>0</v>
      </c>
      <c r="L74" s="138">
        <f t="shared" si="14"/>
        <v>120</v>
      </c>
    </row>
    <row r="75" spans="1:12" ht="15" customHeight="1" x14ac:dyDescent="0.25">
      <c r="A75" s="66">
        <v>64</v>
      </c>
      <c r="B75" s="168" t="s">
        <v>121</v>
      </c>
      <c r="C75" s="122" t="s">
        <v>90</v>
      </c>
      <c r="D75" s="134">
        <f t="shared" ref="D75:D80" si="15">E75+F75</f>
        <v>0</v>
      </c>
      <c r="E75" s="136"/>
      <c r="F75" s="136"/>
      <c r="G75" s="136"/>
      <c r="H75" s="136"/>
      <c r="I75" s="136"/>
      <c r="J75" s="135"/>
      <c r="K75" s="136"/>
      <c r="L75" s="119">
        <f t="shared" ref="L75:L80" si="16">D75-G75-H75-I75-K75</f>
        <v>0</v>
      </c>
    </row>
    <row r="76" spans="1:12" ht="15" customHeight="1" x14ac:dyDescent="0.25">
      <c r="A76" s="66">
        <v>65</v>
      </c>
      <c r="B76" s="169"/>
      <c r="C76" s="121" t="s">
        <v>91</v>
      </c>
      <c r="D76" s="134">
        <f t="shared" si="15"/>
        <v>12</v>
      </c>
      <c r="E76" s="136">
        <v>12</v>
      </c>
      <c r="F76" s="136"/>
      <c r="G76" s="136"/>
      <c r="H76" s="136"/>
      <c r="I76" s="136"/>
      <c r="J76" s="135"/>
      <c r="K76" s="136"/>
      <c r="L76" s="119">
        <f t="shared" si="16"/>
        <v>12</v>
      </c>
    </row>
    <row r="77" spans="1:12" ht="15" customHeight="1" x14ac:dyDescent="0.25">
      <c r="A77" s="66">
        <v>66</v>
      </c>
      <c r="B77" s="169"/>
      <c r="C77" s="127" t="s">
        <v>92</v>
      </c>
      <c r="D77" s="134">
        <f t="shared" si="15"/>
        <v>42</v>
      </c>
      <c r="E77" s="136">
        <v>42</v>
      </c>
      <c r="F77" s="136"/>
      <c r="G77" s="136"/>
      <c r="H77" s="136"/>
      <c r="I77" s="136"/>
      <c r="J77" s="135"/>
      <c r="K77" s="136"/>
      <c r="L77" s="119">
        <f t="shared" si="16"/>
        <v>42</v>
      </c>
    </row>
    <row r="78" spans="1:12" ht="15" customHeight="1" x14ac:dyDescent="0.25">
      <c r="A78" s="66">
        <v>67</v>
      </c>
      <c r="B78" s="170"/>
      <c r="C78" s="121" t="s">
        <v>122</v>
      </c>
      <c r="D78" s="134">
        <f t="shared" si="15"/>
        <v>66</v>
      </c>
      <c r="E78" s="136">
        <v>66</v>
      </c>
      <c r="F78" s="136"/>
      <c r="G78" s="136"/>
      <c r="H78" s="136"/>
      <c r="I78" s="136"/>
      <c r="J78" s="135"/>
      <c r="K78" s="136"/>
      <c r="L78" s="119">
        <f t="shared" si="16"/>
        <v>66</v>
      </c>
    </row>
    <row r="79" spans="1:12" ht="23.25" customHeight="1" x14ac:dyDescent="0.25">
      <c r="A79" s="66">
        <v>68</v>
      </c>
      <c r="B79" s="65" t="s">
        <v>127</v>
      </c>
      <c r="C79" s="139" t="s">
        <v>137</v>
      </c>
      <c r="D79" s="140">
        <f t="shared" si="15"/>
        <v>3900</v>
      </c>
      <c r="E79" s="141">
        <v>2037</v>
      </c>
      <c r="F79" s="141">
        <v>1863</v>
      </c>
      <c r="G79" s="141"/>
      <c r="H79" s="141"/>
      <c r="I79" s="141"/>
      <c r="J79" s="142"/>
      <c r="K79" s="141"/>
      <c r="L79" s="119">
        <f t="shared" si="16"/>
        <v>3900</v>
      </c>
    </row>
    <row r="80" spans="1:12" ht="22.5" customHeight="1" x14ac:dyDescent="0.25">
      <c r="A80" s="66">
        <v>69</v>
      </c>
      <c r="B80" s="65" t="s">
        <v>129</v>
      </c>
      <c r="C80" s="139" t="s">
        <v>137</v>
      </c>
      <c r="D80" s="140">
        <f t="shared" si="15"/>
        <v>1600</v>
      </c>
      <c r="E80" s="141">
        <v>400</v>
      </c>
      <c r="F80" s="141">
        <v>1200</v>
      </c>
      <c r="G80" s="141"/>
      <c r="H80" s="141">
        <v>1600</v>
      </c>
      <c r="I80" s="141"/>
      <c r="J80" s="142"/>
      <c r="K80" s="141"/>
      <c r="L80" s="119">
        <f t="shared" si="16"/>
        <v>0</v>
      </c>
    </row>
    <row r="81" spans="1:12" ht="15" customHeight="1" x14ac:dyDescent="0.25">
      <c r="A81" s="66">
        <v>70</v>
      </c>
      <c r="B81" s="61" t="s">
        <v>119</v>
      </c>
      <c r="C81" s="114" t="s">
        <v>138</v>
      </c>
      <c r="D81" s="137">
        <f>D82+D83+D84+D85</f>
        <v>100</v>
      </c>
      <c r="E81" s="137">
        <f t="shared" ref="E81:L81" si="17">E82+E83+E84+E85</f>
        <v>100</v>
      </c>
      <c r="F81" s="137">
        <f t="shared" si="17"/>
        <v>0</v>
      </c>
      <c r="G81" s="137">
        <f t="shared" si="17"/>
        <v>0</v>
      </c>
      <c r="H81" s="137">
        <f t="shared" si="17"/>
        <v>0</v>
      </c>
      <c r="I81" s="137">
        <f t="shared" si="17"/>
        <v>0</v>
      </c>
      <c r="J81" s="137">
        <f t="shared" si="17"/>
        <v>0</v>
      </c>
      <c r="K81" s="137">
        <f t="shared" si="17"/>
        <v>0</v>
      </c>
      <c r="L81" s="138">
        <f t="shared" si="17"/>
        <v>100</v>
      </c>
    </row>
    <row r="82" spans="1:12" ht="15" customHeight="1" x14ac:dyDescent="0.25">
      <c r="A82" s="66">
        <v>71</v>
      </c>
      <c r="B82" s="168" t="s">
        <v>121</v>
      </c>
      <c r="C82" s="122" t="s">
        <v>90</v>
      </c>
      <c r="D82" s="135">
        <f>E82+F82</f>
        <v>8</v>
      </c>
      <c r="E82" s="136">
        <v>8</v>
      </c>
      <c r="F82" s="136"/>
      <c r="G82" s="136"/>
      <c r="H82" s="136"/>
      <c r="I82" s="136"/>
      <c r="J82" s="135"/>
      <c r="K82" s="136"/>
      <c r="L82" s="119">
        <f>D82-G82-H82-I82-K82</f>
        <v>8</v>
      </c>
    </row>
    <row r="83" spans="1:12" ht="15" customHeight="1" x14ac:dyDescent="0.25">
      <c r="A83" s="66">
        <v>72</v>
      </c>
      <c r="B83" s="169"/>
      <c r="C83" s="121" t="s">
        <v>91</v>
      </c>
      <c r="D83" s="135">
        <f>E83+F83</f>
        <v>16</v>
      </c>
      <c r="E83" s="136">
        <v>16</v>
      </c>
      <c r="F83" s="136"/>
      <c r="G83" s="136"/>
      <c r="H83" s="136"/>
      <c r="I83" s="136"/>
      <c r="J83" s="135"/>
      <c r="K83" s="136"/>
      <c r="L83" s="119">
        <f>D83-G83-H83-I83-K83</f>
        <v>16</v>
      </c>
    </row>
    <row r="84" spans="1:12" ht="15" customHeight="1" x14ac:dyDescent="0.25">
      <c r="A84" s="66">
        <v>73</v>
      </c>
      <c r="B84" s="169"/>
      <c r="C84" s="127" t="s">
        <v>92</v>
      </c>
      <c r="D84" s="135">
        <f>E84+F84</f>
        <v>76</v>
      </c>
      <c r="E84" s="136">
        <v>76</v>
      </c>
      <c r="F84" s="136"/>
      <c r="G84" s="136"/>
      <c r="H84" s="136"/>
      <c r="I84" s="136"/>
      <c r="J84" s="135"/>
      <c r="K84" s="136"/>
      <c r="L84" s="119">
        <f>D84-G84-H84-I84-K84</f>
        <v>76</v>
      </c>
    </row>
    <row r="85" spans="1:12" ht="15" customHeight="1" x14ac:dyDescent="0.25">
      <c r="A85" s="66">
        <v>74</v>
      </c>
      <c r="B85" s="170"/>
      <c r="C85" s="121" t="s">
        <v>122</v>
      </c>
      <c r="D85" s="135">
        <f>E85+F85</f>
        <v>0</v>
      </c>
      <c r="E85" s="136"/>
      <c r="F85" s="136"/>
      <c r="G85" s="136"/>
      <c r="H85" s="136"/>
      <c r="I85" s="136"/>
      <c r="J85" s="135"/>
      <c r="K85" s="136"/>
      <c r="L85" s="119">
        <f>D85-G85-H85-I85-K85</f>
        <v>0</v>
      </c>
    </row>
    <row r="86" spans="1:12" ht="15" customHeight="1" x14ac:dyDescent="0.25">
      <c r="A86" s="66">
        <v>75</v>
      </c>
      <c r="B86" s="61" t="s">
        <v>119</v>
      </c>
      <c r="C86" s="114" t="s">
        <v>139</v>
      </c>
      <c r="D86" s="137">
        <f>D87+D88+D89+D90</f>
        <v>200</v>
      </c>
      <c r="E86" s="137">
        <f t="shared" ref="E86:L86" si="18">E87+E88+E89+E90</f>
        <v>190</v>
      </c>
      <c r="F86" s="137">
        <f t="shared" si="18"/>
        <v>10</v>
      </c>
      <c r="G86" s="137">
        <f t="shared" si="18"/>
        <v>0</v>
      </c>
      <c r="H86" s="137">
        <f t="shared" si="18"/>
        <v>0</v>
      </c>
      <c r="I86" s="137">
        <f t="shared" si="18"/>
        <v>0</v>
      </c>
      <c r="J86" s="137">
        <f t="shared" si="18"/>
        <v>0</v>
      </c>
      <c r="K86" s="137">
        <f t="shared" si="18"/>
        <v>0</v>
      </c>
      <c r="L86" s="138">
        <f t="shared" si="18"/>
        <v>200</v>
      </c>
    </row>
    <row r="87" spans="1:12" ht="15" customHeight="1" x14ac:dyDescent="0.25">
      <c r="A87" s="66">
        <v>76</v>
      </c>
      <c r="B87" s="168" t="s">
        <v>121</v>
      </c>
      <c r="C87" s="122" t="s">
        <v>90</v>
      </c>
      <c r="D87" s="135">
        <f>E87+F87</f>
        <v>16</v>
      </c>
      <c r="E87" s="136">
        <v>16</v>
      </c>
      <c r="F87" s="136"/>
      <c r="G87" s="136"/>
      <c r="H87" s="136"/>
      <c r="I87" s="136"/>
      <c r="J87" s="136"/>
      <c r="K87" s="136"/>
      <c r="L87" s="119">
        <f>D87-G87-H87-I87-K87</f>
        <v>16</v>
      </c>
    </row>
    <row r="88" spans="1:12" ht="15" customHeight="1" x14ac:dyDescent="0.25">
      <c r="A88" s="66">
        <v>77</v>
      </c>
      <c r="B88" s="169"/>
      <c r="C88" s="121" t="s">
        <v>91</v>
      </c>
      <c r="D88" s="135">
        <f>E88+F88</f>
        <v>50</v>
      </c>
      <c r="E88" s="136">
        <v>50</v>
      </c>
      <c r="F88" s="136"/>
      <c r="G88" s="136"/>
      <c r="H88" s="136"/>
      <c r="I88" s="136"/>
      <c r="J88" s="136"/>
      <c r="K88" s="136"/>
      <c r="L88" s="119">
        <f>D88-G88-H88-I88-K88</f>
        <v>50</v>
      </c>
    </row>
    <row r="89" spans="1:12" ht="15" customHeight="1" x14ac:dyDescent="0.25">
      <c r="A89" s="66">
        <v>78</v>
      </c>
      <c r="B89" s="169"/>
      <c r="C89" s="127" t="s">
        <v>92</v>
      </c>
      <c r="D89" s="135">
        <f>E89+F89</f>
        <v>134</v>
      </c>
      <c r="E89" s="136">
        <v>124</v>
      </c>
      <c r="F89" s="136">
        <v>10</v>
      </c>
      <c r="G89" s="136"/>
      <c r="H89" s="136"/>
      <c r="I89" s="136"/>
      <c r="J89" s="136"/>
      <c r="K89" s="136"/>
      <c r="L89" s="119">
        <f>D89-G89-H89-I89-K89</f>
        <v>134</v>
      </c>
    </row>
    <row r="90" spans="1:12" ht="15" customHeight="1" x14ac:dyDescent="0.25">
      <c r="A90" s="66">
        <v>79</v>
      </c>
      <c r="B90" s="170"/>
      <c r="C90" s="121" t="s">
        <v>122</v>
      </c>
      <c r="D90" s="135">
        <f>E90+F90</f>
        <v>0</v>
      </c>
      <c r="E90" s="136"/>
      <c r="F90" s="136"/>
      <c r="G90" s="136"/>
      <c r="H90" s="136"/>
      <c r="I90" s="136"/>
      <c r="J90" s="136"/>
      <c r="K90" s="136"/>
      <c r="L90" s="119">
        <f>D90-G90-H90-I90-K90</f>
        <v>0</v>
      </c>
    </row>
    <row r="91" spans="1:12" ht="15" hidden="1" customHeight="1" x14ac:dyDescent="0.25">
      <c r="A91" s="66">
        <v>80</v>
      </c>
      <c r="B91" s="61" t="s">
        <v>119</v>
      </c>
      <c r="C91" s="114" t="s">
        <v>140</v>
      </c>
      <c r="D91" s="143">
        <f>D92+D93+D94+D95</f>
        <v>0</v>
      </c>
      <c r="E91" s="143">
        <f t="shared" ref="E91:L91" si="19">E92+E93+E94+E95</f>
        <v>0</v>
      </c>
      <c r="F91" s="143">
        <f t="shared" si="19"/>
        <v>0</v>
      </c>
      <c r="G91" s="143">
        <f t="shared" si="19"/>
        <v>0</v>
      </c>
      <c r="H91" s="143">
        <f t="shared" si="19"/>
        <v>0</v>
      </c>
      <c r="I91" s="143">
        <f t="shared" si="19"/>
        <v>0</v>
      </c>
      <c r="J91" s="143">
        <f t="shared" si="19"/>
        <v>0</v>
      </c>
      <c r="K91" s="143">
        <f t="shared" si="19"/>
        <v>0</v>
      </c>
      <c r="L91" s="144">
        <f t="shared" si="19"/>
        <v>0</v>
      </c>
    </row>
    <row r="92" spans="1:12" ht="15" hidden="1" customHeight="1" x14ac:dyDescent="0.25">
      <c r="A92" s="66">
        <v>81</v>
      </c>
      <c r="B92" s="168" t="s">
        <v>121</v>
      </c>
      <c r="C92" s="122" t="s">
        <v>90</v>
      </c>
      <c r="D92" s="134">
        <f>E92+F92</f>
        <v>0</v>
      </c>
      <c r="E92" s="136"/>
      <c r="F92" s="136"/>
      <c r="G92" s="136"/>
      <c r="H92" s="136"/>
      <c r="I92" s="136"/>
      <c r="J92" s="136"/>
      <c r="K92" s="136"/>
      <c r="L92" s="119">
        <f>D92-G92-H92-I92-K92</f>
        <v>0</v>
      </c>
    </row>
    <row r="93" spans="1:12" ht="15" hidden="1" customHeight="1" x14ac:dyDescent="0.25">
      <c r="A93" s="66">
        <v>82</v>
      </c>
      <c r="B93" s="169"/>
      <c r="C93" s="121" t="s">
        <v>91</v>
      </c>
      <c r="D93" s="134">
        <f>E93+F93</f>
        <v>0</v>
      </c>
      <c r="E93" s="136"/>
      <c r="F93" s="136"/>
      <c r="G93" s="136"/>
      <c r="H93" s="136"/>
      <c r="I93" s="136"/>
      <c r="J93" s="136"/>
      <c r="K93" s="136"/>
      <c r="L93" s="119">
        <f>D93-G93-H93-I93-K93</f>
        <v>0</v>
      </c>
    </row>
    <row r="94" spans="1:12" ht="15" hidden="1" customHeight="1" x14ac:dyDescent="0.25">
      <c r="A94" s="66">
        <v>83</v>
      </c>
      <c r="B94" s="169"/>
      <c r="C94" s="127" t="s">
        <v>92</v>
      </c>
      <c r="D94" s="134">
        <f>E94+F94</f>
        <v>0</v>
      </c>
      <c r="E94" s="136"/>
      <c r="F94" s="136"/>
      <c r="G94" s="136"/>
      <c r="H94" s="136"/>
      <c r="I94" s="136"/>
      <c r="J94" s="136"/>
      <c r="K94" s="136"/>
      <c r="L94" s="119">
        <f>D94-G94-H94-I94-K94</f>
        <v>0</v>
      </c>
    </row>
    <row r="95" spans="1:12" ht="15" hidden="1" customHeight="1" x14ac:dyDescent="0.25">
      <c r="A95" s="66">
        <v>84</v>
      </c>
      <c r="B95" s="170"/>
      <c r="C95" s="121" t="s">
        <v>122</v>
      </c>
      <c r="D95" s="134">
        <f>E95+F95</f>
        <v>0</v>
      </c>
      <c r="E95" s="136"/>
      <c r="F95" s="136"/>
      <c r="G95" s="136"/>
      <c r="H95" s="136"/>
      <c r="I95" s="136"/>
      <c r="J95" s="136"/>
      <c r="K95" s="136"/>
      <c r="L95" s="119">
        <f>D95-G95-H95-I95-K95</f>
        <v>0</v>
      </c>
    </row>
    <row r="96" spans="1:12" ht="19.5" hidden="1" customHeight="1" x14ac:dyDescent="0.25">
      <c r="A96" s="66">
        <v>85</v>
      </c>
      <c r="B96" s="68" t="s">
        <v>119</v>
      </c>
      <c r="C96" s="145" t="s">
        <v>141</v>
      </c>
      <c r="D96" s="143">
        <f>D97+D98+D99+D100</f>
        <v>0</v>
      </c>
      <c r="E96" s="143">
        <f t="shared" ref="E96:L96" si="20">E97+E98+E99+E100</f>
        <v>0</v>
      </c>
      <c r="F96" s="143">
        <f t="shared" si="20"/>
        <v>0</v>
      </c>
      <c r="G96" s="143">
        <f t="shared" si="20"/>
        <v>0</v>
      </c>
      <c r="H96" s="143">
        <f t="shared" si="20"/>
        <v>0</v>
      </c>
      <c r="I96" s="143">
        <f t="shared" si="20"/>
        <v>0</v>
      </c>
      <c r="J96" s="143">
        <f t="shared" si="20"/>
        <v>0</v>
      </c>
      <c r="K96" s="143">
        <f t="shared" si="20"/>
        <v>0</v>
      </c>
      <c r="L96" s="144">
        <f t="shared" si="20"/>
        <v>0</v>
      </c>
    </row>
    <row r="97" spans="1:12" ht="15" hidden="1" customHeight="1" x14ac:dyDescent="0.25">
      <c r="A97" s="66">
        <v>86</v>
      </c>
      <c r="B97" s="168" t="s">
        <v>121</v>
      </c>
      <c r="C97" s="122" t="s">
        <v>90</v>
      </c>
      <c r="D97" s="135">
        <f>E97+F97</f>
        <v>0</v>
      </c>
      <c r="E97" s="135"/>
      <c r="F97" s="136"/>
      <c r="G97" s="136"/>
      <c r="H97" s="136"/>
      <c r="I97" s="136"/>
      <c r="J97" s="135"/>
      <c r="K97" s="136"/>
      <c r="L97" s="119">
        <f>D97-G97-H97-I97-K97</f>
        <v>0</v>
      </c>
    </row>
    <row r="98" spans="1:12" ht="15" hidden="1" customHeight="1" x14ac:dyDescent="0.25">
      <c r="A98" s="66">
        <v>87</v>
      </c>
      <c r="B98" s="169"/>
      <c r="C98" s="121" t="s">
        <v>91</v>
      </c>
      <c r="D98" s="135">
        <f>E98+F98</f>
        <v>0</v>
      </c>
      <c r="E98" s="135"/>
      <c r="F98" s="136"/>
      <c r="G98" s="136"/>
      <c r="H98" s="136"/>
      <c r="I98" s="136"/>
      <c r="J98" s="135"/>
      <c r="K98" s="136"/>
      <c r="L98" s="119">
        <f>D98-G98-H98-I98-K98</f>
        <v>0</v>
      </c>
    </row>
    <row r="99" spans="1:12" ht="15" hidden="1" customHeight="1" x14ac:dyDescent="0.25">
      <c r="A99" s="66">
        <v>88</v>
      </c>
      <c r="B99" s="169"/>
      <c r="C99" s="127" t="s">
        <v>92</v>
      </c>
      <c r="D99" s="135">
        <f>E99+F99</f>
        <v>0</v>
      </c>
      <c r="E99" s="135"/>
      <c r="F99" s="136"/>
      <c r="G99" s="136"/>
      <c r="H99" s="136"/>
      <c r="I99" s="136"/>
      <c r="J99" s="135"/>
      <c r="K99" s="136"/>
      <c r="L99" s="119">
        <f>D99-G99-H99-I99-K99</f>
        <v>0</v>
      </c>
    </row>
    <row r="100" spans="1:12" ht="15" hidden="1" customHeight="1" x14ac:dyDescent="0.25">
      <c r="A100" s="66">
        <v>89</v>
      </c>
      <c r="B100" s="170"/>
      <c r="C100" s="121" t="s">
        <v>122</v>
      </c>
      <c r="D100" s="135">
        <f>E100+F100</f>
        <v>0</v>
      </c>
      <c r="E100" s="135"/>
      <c r="F100" s="136"/>
      <c r="G100" s="136"/>
      <c r="H100" s="136"/>
      <c r="I100" s="136"/>
      <c r="J100" s="135"/>
      <c r="K100" s="136"/>
      <c r="L100" s="119">
        <f>D100-G100-H100-I100-K100</f>
        <v>0</v>
      </c>
    </row>
    <row r="101" spans="1:12" ht="15" hidden="1" customHeight="1" x14ac:dyDescent="0.25">
      <c r="A101" s="66">
        <v>90</v>
      </c>
      <c r="B101" s="69" t="s">
        <v>119</v>
      </c>
      <c r="C101" s="165" t="s">
        <v>142</v>
      </c>
      <c r="D101" s="146">
        <f>D102+D103+D104+D105</f>
        <v>0</v>
      </c>
      <c r="E101" s="146">
        <f t="shared" ref="E101:L101" si="21">E102+E103+E104+E105</f>
        <v>0</v>
      </c>
      <c r="F101" s="146">
        <f t="shared" si="21"/>
        <v>0</v>
      </c>
      <c r="G101" s="146">
        <f t="shared" si="21"/>
        <v>0</v>
      </c>
      <c r="H101" s="146">
        <f t="shared" si="21"/>
        <v>0</v>
      </c>
      <c r="I101" s="146">
        <f t="shared" si="21"/>
        <v>0</v>
      </c>
      <c r="J101" s="146">
        <f t="shared" si="21"/>
        <v>0</v>
      </c>
      <c r="K101" s="146">
        <f t="shared" si="21"/>
        <v>0</v>
      </c>
      <c r="L101" s="147">
        <f t="shared" si="21"/>
        <v>0</v>
      </c>
    </row>
    <row r="102" spans="1:12" ht="15" hidden="1" customHeight="1" x14ac:dyDescent="0.25">
      <c r="A102" s="66">
        <v>91</v>
      </c>
      <c r="B102" s="168" t="s">
        <v>121</v>
      </c>
      <c r="C102" s="122" t="s">
        <v>90</v>
      </c>
      <c r="D102" s="135">
        <f>E102+F102</f>
        <v>0</v>
      </c>
      <c r="E102" s="136"/>
      <c r="F102" s="136"/>
      <c r="G102" s="136"/>
      <c r="H102" s="136"/>
      <c r="I102" s="136"/>
      <c r="J102" s="136"/>
      <c r="K102" s="136"/>
      <c r="L102" s="119">
        <f>D102-G102-H102-I102-K102</f>
        <v>0</v>
      </c>
    </row>
    <row r="103" spans="1:12" ht="15" hidden="1" customHeight="1" x14ac:dyDescent="0.25">
      <c r="A103" s="66">
        <v>92</v>
      </c>
      <c r="B103" s="169"/>
      <c r="C103" s="121" t="s">
        <v>91</v>
      </c>
      <c r="D103" s="135">
        <f>E103+F103</f>
        <v>0</v>
      </c>
      <c r="E103" s="136"/>
      <c r="F103" s="136"/>
      <c r="G103" s="136"/>
      <c r="H103" s="136"/>
      <c r="I103" s="136"/>
      <c r="J103" s="136"/>
      <c r="K103" s="136"/>
      <c r="L103" s="119">
        <f>D103-G103-H103-I103-K103</f>
        <v>0</v>
      </c>
    </row>
    <row r="104" spans="1:12" ht="15" hidden="1" customHeight="1" x14ac:dyDescent="0.25">
      <c r="A104" s="66">
        <v>93</v>
      </c>
      <c r="B104" s="169"/>
      <c r="C104" s="127" t="s">
        <v>92</v>
      </c>
      <c r="D104" s="135">
        <f>E104+F104</f>
        <v>0</v>
      </c>
      <c r="E104" s="136"/>
      <c r="F104" s="136"/>
      <c r="G104" s="136"/>
      <c r="H104" s="136"/>
      <c r="I104" s="136"/>
      <c r="J104" s="136"/>
      <c r="K104" s="136"/>
      <c r="L104" s="119">
        <f>D104-G104-H104-I104-K104</f>
        <v>0</v>
      </c>
    </row>
    <row r="105" spans="1:12" ht="15" hidden="1" customHeight="1" x14ac:dyDescent="0.25">
      <c r="A105" s="66">
        <v>94</v>
      </c>
      <c r="B105" s="170"/>
      <c r="C105" s="121" t="s">
        <v>122</v>
      </c>
      <c r="D105" s="135">
        <f>E105+F105</f>
        <v>0</v>
      </c>
      <c r="E105" s="136"/>
      <c r="F105" s="136"/>
      <c r="G105" s="136"/>
      <c r="H105" s="136"/>
      <c r="I105" s="136"/>
      <c r="J105" s="136"/>
      <c r="K105" s="136"/>
      <c r="L105" s="119">
        <f>D105-G105-H105-I105-K105</f>
        <v>0</v>
      </c>
    </row>
    <row r="106" spans="1:12" ht="15" hidden="1" customHeight="1" x14ac:dyDescent="0.25">
      <c r="A106" s="66">
        <v>95</v>
      </c>
      <c r="B106" s="61" t="s">
        <v>119</v>
      </c>
      <c r="C106" s="148" t="s">
        <v>126</v>
      </c>
      <c r="D106" s="137">
        <f>D107+D108+D109+D110</f>
        <v>0</v>
      </c>
      <c r="E106" s="137">
        <f t="shared" ref="E106:L106" si="22">E107+E108+E109+E110</f>
        <v>0</v>
      </c>
      <c r="F106" s="137">
        <f t="shared" si="22"/>
        <v>0</v>
      </c>
      <c r="G106" s="137">
        <f t="shared" si="22"/>
        <v>0</v>
      </c>
      <c r="H106" s="137">
        <f t="shared" si="22"/>
        <v>0</v>
      </c>
      <c r="I106" s="137">
        <f t="shared" si="22"/>
        <v>0</v>
      </c>
      <c r="J106" s="137">
        <f t="shared" si="22"/>
        <v>0</v>
      </c>
      <c r="K106" s="137">
        <f t="shared" si="22"/>
        <v>0</v>
      </c>
      <c r="L106" s="138">
        <f t="shared" si="22"/>
        <v>0</v>
      </c>
    </row>
    <row r="107" spans="1:12" ht="15" hidden="1" customHeight="1" x14ac:dyDescent="0.25">
      <c r="A107" s="66">
        <v>96</v>
      </c>
      <c r="B107" s="168" t="s">
        <v>121</v>
      </c>
      <c r="C107" s="122" t="s">
        <v>90</v>
      </c>
      <c r="D107" s="135">
        <f t="shared" ref="D107:D112" si="23">E107+F107</f>
        <v>0</v>
      </c>
      <c r="E107" s="136"/>
      <c r="F107" s="136"/>
      <c r="G107" s="136"/>
      <c r="H107" s="136"/>
      <c r="I107" s="136"/>
      <c r="J107" s="135"/>
      <c r="K107" s="136"/>
      <c r="L107" s="119">
        <f t="shared" ref="L107:L112" si="24">D107-G107-H107-I107-K107</f>
        <v>0</v>
      </c>
    </row>
    <row r="108" spans="1:12" ht="15" hidden="1" customHeight="1" x14ac:dyDescent="0.25">
      <c r="A108" s="66">
        <v>97</v>
      </c>
      <c r="B108" s="169"/>
      <c r="C108" s="121" t="s">
        <v>91</v>
      </c>
      <c r="D108" s="135">
        <f t="shared" si="23"/>
        <v>0</v>
      </c>
      <c r="E108" s="136"/>
      <c r="F108" s="136"/>
      <c r="G108" s="136"/>
      <c r="H108" s="136"/>
      <c r="I108" s="136"/>
      <c r="J108" s="135"/>
      <c r="K108" s="136"/>
      <c r="L108" s="119">
        <f t="shared" si="24"/>
        <v>0</v>
      </c>
    </row>
    <row r="109" spans="1:12" ht="15" hidden="1" customHeight="1" x14ac:dyDescent="0.25">
      <c r="A109" s="66">
        <v>98</v>
      </c>
      <c r="B109" s="169"/>
      <c r="C109" s="127" t="s">
        <v>92</v>
      </c>
      <c r="D109" s="135">
        <f t="shared" si="23"/>
        <v>0</v>
      </c>
      <c r="E109" s="136"/>
      <c r="F109" s="136"/>
      <c r="G109" s="136"/>
      <c r="H109" s="136"/>
      <c r="I109" s="136"/>
      <c r="J109" s="135"/>
      <c r="K109" s="136"/>
      <c r="L109" s="119">
        <f t="shared" si="24"/>
        <v>0</v>
      </c>
    </row>
    <row r="110" spans="1:12" ht="15" hidden="1" customHeight="1" x14ac:dyDescent="0.25">
      <c r="A110" s="66">
        <v>99</v>
      </c>
      <c r="B110" s="169"/>
      <c r="C110" s="127" t="s">
        <v>122</v>
      </c>
      <c r="D110" s="135">
        <f t="shared" si="23"/>
        <v>0</v>
      </c>
      <c r="E110" s="149"/>
      <c r="F110" s="149"/>
      <c r="G110" s="149"/>
      <c r="H110" s="149"/>
      <c r="I110" s="149"/>
      <c r="J110" s="150"/>
      <c r="K110" s="149"/>
      <c r="L110" s="119">
        <f t="shared" si="24"/>
        <v>0</v>
      </c>
    </row>
    <row r="111" spans="1:12" ht="21" x14ac:dyDescent="0.25">
      <c r="A111" s="66">
        <v>100</v>
      </c>
      <c r="B111" s="70" t="s">
        <v>127</v>
      </c>
      <c r="C111" s="151" t="s">
        <v>143</v>
      </c>
      <c r="D111" s="140">
        <f t="shared" si="23"/>
        <v>400</v>
      </c>
      <c r="E111" s="141">
        <v>255</v>
      </c>
      <c r="F111" s="141">
        <v>145</v>
      </c>
      <c r="G111" s="141"/>
      <c r="H111" s="141"/>
      <c r="I111" s="141"/>
      <c r="J111" s="142"/>
      <c r="K111" s="141"/>
      <c r="L111" s="119">
        <f t="shared" si="24"/>
        <v>400</v>
      </c>
    </row>
    <row r="112" spans="1:12" ht="21.6" thickBot="1" x14ac:dyDescent="0.3">
      <c r="A112" s="66">
        <v>101</v>
      </c>
      <c r="B112" s="71" t="s">
        <v>129</v>
      </c>
      <c r="C112" s="152" t="s">
        <v>143</v>
      </c>
      <c r="D112" s="140">
        <f t="shared" si="23"/>
        <v>295</v>
      </c>
      <c r="E112" s="153">
        <v>155</v>
      </c>
      <c r="F112" s="153">
        <v>140</v>
      </c>
      <c r="G112" s="153"/>
      <c r="H112" s="153">
        <v>295</v>
      </c>
      <c r="I112" s="153"/>
      <c r="J112" s="154"/>
      <c r="K112" s="153"/>
      <c r="L112" s="119">
        <f t="shared" si="24"/>
        <v>0</v>
      </c>
    </row>
    <row r="113" spans="1:12" ht="13.8" thickBot="1" x14ac:dyDescent="0.3">
      <c r="A113" s="72">
        <v>102</v>
      </c>
      <c r="B113" s="73" t="s">
        <v>144</v>
      </c>
      <c r="C113" s="155"/>
      <c r="D113" s="156">
        <f>D114+D115+D116+D117</f>
        <v>11973</v>
      </c>
      <c r="E113" s="156">
        <f t="shared" ref="E113:L113" si="25">E114+E115+E116+E117</f>
        <v>10369</v>
      </c>
      <c r="F113" s="156">
        <f t="shared" si="25"/>
        <v>1604</v>
      </c>
      <c r="G113" s="156">
        <f t="shared" si="25"/>
        <v>0</v>
      </c>
      <c r="H113" s="156">
        <f t="shared" si="25"/>
        <v>150</v>
      </c>
      <c r="I113" s="156">
        <f t="shared" si="25"/>
        <v>9679</v>
      </c>
      <c r="J113" s="156">
        <f t="shared" si="25"/>
        <v>0</v>
      </c>
      <c r="K113" s="156">
        <f t="shared" si="25"/>
        <v>0</v>
      </c>
      <c r="L113" s="157">
        <f t="shared" si="25"/>
        <v>2144</v>
      </c>
    </row>
    <row r="114" spans="1:12" ht="17.100000000000001" customHeight="1" thickBot="1" x14ac:dyDescent="0.3">
      <c r="A114" s="72">
        <v>103</v>
      </c>
      <c r="B114" s="199" t="s">
        <v>145</v>
      </c>
      <c r="C114" s="158" t="s">
        <v>90</v>
      </c>
      <c r="D114" s="159">
        <f>D13+D18+D23+D28+D33+D40+D45+D50+D55+D60+D65+D70+D75+D82+D87+D92+D97+D102+D107</f>
        <v>174</v>
      </c>
      <c r="E114" s="159">
        <f t="shared" ref="E114:L116" si="26">E13+E18+E23+E28+E33+E40+E45+E50+E55+E60+E65+E70+E75+E82+E87+E92+E97+E102+E107</f>
        <v>174</v>
      </c>
      <c r="F114" s="159">
        <f t="shared" si="26"/>
        <v>0</v>
      </c>
      <c r="G114" s="159">
        <f t="shared" si="26"/>
        <v>0</v>
      </c>
      <c r="H114" s="159">
        <f t="shared" si="26"/>
        <v>0</v>
      </c>
      <c r="I114" s="159">
        <f>I13+I18+I23+I28+I33+I40+I45+I50+I55+I60+I65+I70+I75+I82+I87+I92+I97+I102+I107</f>
        <v>0</v>
      </c>
      <c r="J114" s="159">
        <f t="shared" si="26"/>
        <v>0</v>
      </c>
      <c r="K114" s="159">
        <f t="shared" si="26"/>
        <v>0</v>
      </c>
      <c r="L114" s="160">
        <f t="shared" si="26"/>
        <v>174</v>
      </c>
    </row>
    <row r="115" spans="1:12" ht="17.100000000000001" customHeight="1" thickBot="1" x14ac:dyDescent="0.3">
      <c r="A115" s="72">
        <v>104</v>
      </c>
      <c r="B115" s="199"/>
      <c r="C115" s="161" t="s">
        <v>91</v>
      </c>
      <c r="D115" s="159">
        <f>D14+D19+D24+D29+D34+D41+D46+D51+D56+D61+D66+D71+D76+D83+D88+D93+D98+D103+D108</f>
        <v>3375</v>
      </c>
      <c r="E115" s="159">
        <f t="shared" si="26"/>
        <v>3025</v>
      </c>
      <c r="F115" s="159">
        <f t="shared" si="26"/>
        <v>350</v>
      </c>
      <c r="G115" s="159">
        <f t="shared" si="26"/>
        <v>0</v>
      </c>
      <c r="H115" s="159">
        <f t="shared" si="26"/>
        <v>150</v>
      </c>
      <c r="I115" s="159">
        <f>I14+I19+I24+I29+I34+I41+I46+I51+I56+I61+I66+I71+I76+I83+I88+I93+I98+I103+I108</f>
        <v>2970</v>
      </c>
      <c r="J115" s="159">
        <f t="shared" si="26"/>
        <v>0</v>
      </c>
      <c r="K115" s="159">
        <f t="shared" si="26"/>
        <v>0</v>
      </c>
      <c r="L115" s="160">
        <f t="shared" si="26"/>
        <v>255</v>
      </c>
    </row>
    <row r="116" spans="1:12" ht="17.100000000000001" customHeight="1" thickBot="1" x14ac:dyDescent="0.3">
      <c r="A116" s="72">
        <v>105</v>
      </c>
      <c r="B116" s="199"/>
      <c r="C116" s="161" t="s">
        <v>92</v>
      </c>
      <c r="D116" s="159">
        <f>D15+D20+D25+D30+D35+D42+D47+D52+D57+D62+D67+D72+D77+D84+D89+D94+D99+D104+D109</f>
        <v>3486</v>
      </c>
      <c r="E116" s="159">
        <f>E15+E20+E25+E30+E35+E42+E47+E52+E57+E62+E67+E72+E77+E84+E89+E94+E99+E104+E109</f>
        <v>2626</v>
      </c>
      <c r="F116" s="159">
        <f t="shared" si="26"/>
        <v>860</v>
      </c>
      <c r="G116" s="159">
        <f t="shared" si="26"/>
        <v>0</v>
      </c>
      <c r="H116" s="159">
        <f t="shared" si="26"/>
        <v>0</v>
      </c>
      <c r="I116" s="159">
        <f t="shared" si="26"/>
        <v>2450</v>
      </c>
      <c r="J116" s="159">
        <f>J15+J20+J25+J30+J35+J42+J47+J52+J57+J62+J67+J72+J77+J84+J89+J94+J99+J104+J109</f>
        <v>0</v>
      </c>
      <c r="K116" s="159">
        <f t="shared" si="26"/>
        <v>0</v>
      </c>
      <c r="L116" s="160">
        <f t="shared" si="26"/>
        <v>1036</v>
      </c>
    </row>
    <row r="117" spans="1:12" ht="17.100000000000001" customHeight="1" thickBot="1" x14ac:dyDescent="0.3">
      <c r="A117" s="72">
        <v>106</v>
      </c>
      <c r="B117" s="200"/>
      <c r="C117" s="161" t="s">
        <v>122</v>
      </c>
      <c r="D117" s="159">
        <f>D16+D21+D26+D31+D36+D43+D48+D53+D58+D63+D68+D73+D78+D85+D90+D95+D100+D110</f>
        <v>4938</v>
      </c>
      <c r="E117" s="159">
        <f t="shared" ref="E117:L117" si="27">E16+E21+E26+E31+E36+E43+E48+E53+E58+E63+E68+E73+E78+E85+E90+E95+E100+E110</f>
        <v>4544</v>
      </c>
      <c r="F117" s="159">
        <f t="shared" si="27"/>
        <v>394</v>
      </c>
      <c r="G117" s="159">
        <f t="shared" si="27"/>
        <v>0</v>
      </c>
      <c r="H117" s="159">
        <f t="shared" si="27"/>
        <v>0</v>
      </c>
      <c r="I117" s="159">
        <f t="shared" si="27"/>
        <v>4259</v>
      </c>
      <c r="J117" s="159">
        <f t="shared" si="27"/>
        <v>0</v>
      </c>
      <c r="K117" s="159">
        <f t="shared" si="27"/>
        <v>0</v>
      </c>
      <c r="L117" s="160">
        <f t="shared" si="27"/>
        <v>679</v>
      </c>
    </row>
    <row r="118" spans="1:12" ht="21.6" thickBot="1" x14ac:dyDescent="0.3">
      <c r="A118" s="74">
        <v>107</v>
      </c>
      <c r="B118" s="75" t="s">
        <v>146</v>
      </c>
      <c r="C118" s="162"/>
      <c r="D118" s="76">
        <f>D37+D79+D111</f>
        <v>8791</v>
      </c>
      <c r="E118" s="76">
        <f t="shared" ref="E118:L119" si="28">E37+E79+E111</f>
        <v>5884</v>
      </c>
      <c r="F118" s="76">
        <f t="shared" si="28"/>
        <v>2907</v>
      </c>
      <c r="G118" s="76">
        <f t="shared" si="28"/>
        <v>0</v>
      </c>
      <c r="H118" s="76">
        <f t="shared" si="28"/>
        <v>0</v>
      </c>
      <c r="I118" s="76">
        <f t="shared" si="28"/>
        <v>2321</v>
      </c>
      <c r="J118" s="76">
        <f t="shared" si="28"/>
        <v>0</v>
      </c>
      <c r="K118" s="76">
        <f t="shared" si="28"/>
        <v>0</v>
      </c>
      <c r="L118" s="77">
        <f t="shared" si="28"/>
        <v>6470</v>
      </c>
    </row>
    <row r="119" spans="1:12" ht="21.6" thickBot="1" x14ac:dyDescent="0.3">
      <c r="A119" s="78">
        <v>108</v>
      </c>
      <c r="B119" s="79" t="s">
        <v>147</v>
      </c>
      <c r="C119" s="163"/>
      <c r="D119" s="80">
        <f>D38+D80+D112</f>
        <v>2295</v>
      </c>
      <c r="E119" s="80">
        <f t="shared" si="28"/>
        <v>835</v>
      </c>
      <c r="F119" s="80">
        <f t="shared" si="28"/>
        <v>1460</v>
      </c>
      <c r="G119" s="80">
        <f t="shared" si="28"/>
        <v>0</v>
      </c>
      <c r="H119" s="80">
        <f t="shared" si="28"/>
        <v>2295</v>
      </c>
      <c r="I119" s="80">
        <f t="shared" si="28"/>
        <v>0</v>
      </c>
      <c r="J119" s="80">
        <f t="shared" si="28"/>
        <v>0</v>
      </c>
      <c r="K119" s="80">
        <f t="shared" si="28"/>
        <v>0</v>
      </c>
      <c r="L119" s="81">
        <f t="shared" si="28"/>
        <v>0</v>
      </c>
    </row>
    <row r="120" spans="1:12" ht="30" customHeight="1" thickBot="1" x14ac:dyDescent="0.35">
      <c r="A120" s="197" t="s">
        <v>148</v>
      </c>
      <c r="B120" s="198"/>
      <c r="C120" s="164"/>
      <c r="D120" s="164">
        <f>D113+D118+D119</f>
        <v>23059</v>
      </c>
      <c r="E120" s="164">
        <f t="shared" ref="E120:L120" si="29">E113+E118+E119</f>
        <v>17088</v>
      </c>
      <c r="F120" s="164">
        <f t="shared" si="29"/>
        <v>5971</v>
      </c>
      <c r="G120" s="164">
        <f t="shared" si="29"/>
        <v>0</v>
      </c>
      <c r="H120" s="164">
        <f t="shared" si="29"/>
        <v>2445</v>
      </c>
      <c r="I120" s="164">
        <f t="shared" si="29"/>
        <v>12000</v>
      </c>
      <c r="J120" s="164">
        <f t="shared" si="29"/>
        <v>0</v>
      </c>
      <c r="K120" s="164">
        <f t="shared" si="29"/>
        <v>0</v>
      </c>
      <c r="L120" s="164">
        <f t="shared" si="29"/>
        <v>8614</v>
      </c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5" x14ac:dyDescent="0.25">
      <c r="A123" s="2"/>
      <c r="B123" s="166" t="s">
        <v>189</v>
      </c>
      <c r="C123" s="166"/>
      <c r="D123" s="166" t="s">
        <v>190</v>
      </c>
      <c r="E123" s="2"/>
      <c r="F123" s="2"/>
      <c r="G123" s="2"/>
      <c r="H123" s="2"/>
      <c r="I123" s="2"/>
      <c r="J123" s="2"/>
      <c r="K123" s="2"/>
      <c r="L123" s="2"/>
    </row>
    <row r="124" spans="1:12" ht="15" x14ac:dyDescent="0.25">
      <c r="A124" s="2"/>
      <c r="B124" s="166"/>
      <c r="C124" s="166"/>
      <c r="D124" s="166"/>
      <c r="E124" s="2"/>
      <c r="F124" s="2"/>
      <c r="G124" s="2"/>
      <c r="H124" s="2"/>
      <c r="I124" s="2"/>
      <c r="J124" s="2"/>
      <c r="K124" s="2"/>
      <c r="L124" s="2"/>
    </row>
    <row r="125" spans="1:12" ht="15" x14ac:dyDescent="0.25">
      <c r="A125" s="2"/>
      <c r="B125" s="166" t="s">
        <v>191</v>
      </c>
      <c r="C125" s="166"/>
      <c r="D125" s="166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</sheetData>
  <mergeCells count="39">
    <mergeCell ref="A120:B120"/>
    <mergeCell ref="B65:B68"/>
    <mergeCell ref="B70:B73"/>
    <mergeCell ref="B75:B78"/>
    <mergeCell ref="B82:B85"/>
    <mergeCell ref="B87:B90"/>
    <mergeCell ref="B114:B117"/>
    <mergeCell ref="H7:H10"/>
    <mergeCell ref="G7:G10"/>
    <mergeCell ref="B97:B100"/>
    <mergeCell ref="B102:B105"/>
    <mergeCell ref="B107:B110"/>
    <mergeCell ref="B92:B95"/>
    <mergeCell ref="B33:B36"/>
    <mergeCell ref="B40:B43"/>
    <mergeCell ref="B45:B48"/>
    <mergeCell ref="B50:B53"/>
    <mergeCell ref="B55:B58"/>
    <mergeCell ref="B60:B63"/>
    <mergeCell ref="B23:B26"/>
    <mergeCell ref="B28:B31"/>
    <mergeCell ref="C6:C10"/>
    <mergeCell ref="D6:F6"/>
    <mergeCell ref="B13:B16"/>
    <mergeCell ref="B18:B21"/>
    <mergeCell ref="J1:L1"/>
    <mergeCell ref="A2:L2"/>
    <mergeCell ref="A3:L3"/>
    <mergeCell ref="A4:L4"/>
    <mergeCell ref="A6:A10"/>
    <mergeCell ref="B6:B10"/>
    <mergeCell ref="E7:F7"/>
    <mergeCell ref="K8:K10"/>
    <mergeCell ref="G6:K6"/>
    <mergeCell ref="D7:D10"/>
    <mergeCell ref="E8:E10"/>
    <mergeCell ref="F8:F10"/>
    <mergeCell ref="J8:J10"/>
    <mergeCell ref="J7:K7"/>
  </mergeCells>
  <phoneticPr fontId="1" type="noConversion"/>
  <printOptions horizontalCentered="1"/>
  <pageMargins left="0.78740157480314965" right="0.15748031496062992" top="0" bottom="0" header="0.51181102362204722" footer="0.51181102362204722"/>
  <pageSetup paperSize="9" scale="79" orientation="landscape" blackAndWhite="1" r:id="rId1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70"/>
  <sheetViews>
    <sheetView showGridLines="0" topLeftCell="A10" zoomScale="80" zoomScaleNormal="80" workbookViewId="0">
      <selection activeCell="K6" sqref="K6"/>
    </sheetView>
  </sheetViews>
  <sheetFormatPr defaultRowHeight="15.6" x14ac:dyDescent="0.3"/>
  <cols>
    <col min="1" max="1" width="4.44140625" style="4" customWidth="1"/>
    <col min="2" max="2" width="29.88671875" style="1" customWidth="1"/>
    <col min="3" max="3" width="6.6640625" style="43" customWidth="1"/>
    <col min="4" max="4" width="11.33203125" bestFit="1" customWidth="1"/>
    <col min="5" max="5" width="9.33203125" customWidth="1"/>
    <col min="6" max="6" width="11.88671875" customWidth="1"/>
    <col min="7" max="7" width="10.88671875" bestFit="1" customWidth="1"/>
    <col min="8" max="8" width="13.33203125" bestFit="1" customWidth="1"/>
    <col min="9" max="9" width="11.88671875" customWidth="1"/>
    <col min="10" max="10" width="10.6640625" customWidth="1"/>
    <col min="11" max="11" width="11.109375" customWidth="1"/>
    <col min="12" max="12" width="10.6640625" customWidth="1"/>
    <col min="13" max="13" width="10.44140625" customWidth="1"/>
    <col min="14" max="14" width="10.88671875" bestFit="1" customWidth="1"/>
    <col min="15" max="15" width="11.88671875" customWidth="1"/>
    <col min="16" max="16" width="10.33203125" customWidth="1"/>
    <col min="17" max="17" width="9.44140625" customWidth="1"/>
    <col min="18" max="18" width="11" customWidth="1"/>
    <col min="19" max="19" width="9.109375" style="2" customWidth="1"/>
    <col min="20" max="16384" width="8.88671875" style="2"/>
  </cols>
  <sheetData>
    <row r="1" spans="1:72" ht="18" x14ac:dyDescent="0.3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72" s="3" customFormat="1" ht="21" customHeight="1" x14ac:dyDescent="0.35">
      <c r="A2" s="203" t="s">
        <v>193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1:72" ht="7.5" customHeight="1" x14ac:dyDescent="0.3"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72" ht="18" customHeight="1" x14ac:dyDescent="0.25">
      <c r="A4" s="204" t="s">
        <v>1</v>
      </c>
      <c r="B4" s="207" t="s">
        <v>2</v>
      </c>
      <c r="C4" s="210" t="s">
        <v>3</v>
      </c>
      <c r="D4" s="213" t="s">
        <v>4</v>
      </c>
      <c r="E4" s="214"/>
      <c r="F4" s="217" t="s">
        <v>5</v>
      </c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9"/>
    </row>
    <row r="5" spans="1:72" ht="32.25" customHeight="1" x14ac:dyDescent="0.25">
      <c r="A5" s="205"/>
      <c r="B5" s="208"/>
      <c r="C5" s="211"/>
      <c r="D5" s="215"/>
      <c r="E5" s="216"/>
      <c r="F5" s="220" t="s">
        <v>94</v>
      </c>
      <c r="G5" s="218"/>
      <c r="H5" s="219"/>
      <c r="I5" s="221" t="s">
        <v>89</v>
      </c>
      <c r="J5" s="222"/>
      <c r="K5" s="222"/>
      <c r="L5" s="223"/>
      <c r="M5" s="224" t="s">
        <v>95</v>
      </c>
      <c r="N5" s="218"/>
      <c r="O5" s="219"/>
      <c r="P5" s="221" t="s">
        <v>6</v>
      </c>
      <c r="Q5" s="222"/>
      <c r="R5" s="223"/>
    </row>
    <row r="6" spans="1:72" ht="66" customHeight="1" x14ac:dyDescent="0.25">
      <c r="A6" s="206"/>
      <c r="B6" s="209"/>
      <c r="C6" s="212"/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90</v>
      </c>
      <c r="J6" s="7" t="s">
        <v>91</v>
      </c>
      <c r="K6" s="7" t="s">
        <v>92</v>
      </c>
      <c r="L6" s="7" t="s">
        <v>93</v>
      </c>
      <c r="M6" s="7" t="s">
        <v>9</v>
      </c>
      <c r="N6" s="7" t="s">
        <v>10</v>
      </c>
      <c r="O6" s="7" t="s">
        <v>11</v>
      </c>
      <c r="P6" s="7" t="s">
        <v>9</v>
      </c>
      <c r="Q6" s="7" t="s">
        <v>10</v>
      </c>
      <c r="R6" s="7" t="s">
        <v>11</v>
      </c>
    </row>
    <row r="7" spans="1:72" ht="31.2" customHeight="1" x14ac:dyDescent="0.3">
      <c r="A7" s="8">
        <v>1</v>
      </c>
      <c r="B7" s="9" t="s">
        <v>12</v>
      </c>
      <c r="C7" s="10" t="s">
        <v>13</v>
      </c>
      <c r="D7" s="11">
        <f t="shared" ref="D7:D38" si="0">F7+M7+P7</f>
        <v>2700</v>
      </c>
      <c r="E7" s="12">
        <f>E8+E10</f>
        <v>0</v>
      </c>
      <c r="F7" s="12">
        <f>F8+F10</f>
        <v>2700</v>
      </c>
      <c r="G7" s="13"/>
      <c r="H7" s="14">
        <f>I7+J7+K7+L7</f>
        <v>4617</v>
      </c>
      <c r="I7" s="12">
        <f>I8+I10</f>
        <v>0</v>
      </c>
      <c r="J7" s="12">
        <f>J8+J10</f>
        <v>1867</v>
      </c>
      <c r="K7" s="12">
        <f>K8+K10</f>
        <v>2450</v>
      </c>
      <c r="L7" s="12">
        <f>L8+L10</f>
        <v>300</v>
      </c>
      <c r="M7" s="12">
        <f>M8+M10</f>
        <v>0</v>
      </c>
      <c r="N7" s="13"/>
      <c r="O7" s="12">
        <f>O8+O10</f>
        <v>0</v>
      </c>
      <c r="P7" s="12">
        <f>P8+P10</f>
        <v>0</v>
      </c>
      <c r="Q7" s="13"/>
      <c r="R7" s="12">
        <f>R8+R10</f>
        <v>0</v>
      </c>
    </row>
    <row r="8" spans="1:72" s="19" customFormat="1" ht="25.2" customHeight="1" x14ac:dyDescent="0.3">
      <c r="A8" s="15">
        <v>1.1000000000000001</v>
      </c>
      <c r="B8" s="16" t="s">
        <v>14</v>
      </c>
      <c r="C8" s="10" t="s">
        <v>13</v>
      </c>
      <c r="D8" s="11">
        <f t="shared" si="0"/>
        <v>0</v>
      </c>
      <c r="E8" s="17"/>
      <c r="F8" s="17"/>
      <c r="G8" s="18" t="str">
        <f>IF(F8=0,"*",H8/F8)</f>
        <v>*</v>
      </c>
      <c r="H8" s="14">
        <f t="shared" ref="H8:H62" si="1">I8+J8+K8+L8</f>
        <v>0</v>
      </c>
      <c r="I8" s="17"/>
      <c r="J8" s="17"/>
      <c r="K8" s="17"/>
      <c r="L8" s="17"/>
      <c r="M8" s="17"/>
      <c r="N8" s="18" t="str">
        <f t="shared" ref="N8:N62" si="2">IF(M8=0,"*",O8/M8)</f>
        <v>*</v>
      </c>
      <c r="O8" s="17"/>
      <c r="P8" s="17"/>
      <c r="Q8" s="18" t="str">
        <f t="shared" ref="Q8:Q62" si="3">IF(P8=0,"*",R8/P8)</f>
        <v>*</v>
      </c>
      <c r="R8" s="17"/>
    </row>
    <row r="9" spans="1:72" s="19" customFormat="1" ht="25.2" customHeight="1" x14ac:dyDescent="0.3">
      <c r="A9" s="15" t="s">
        <v>15</v>
      </c>
      <c r="B9" s="20" t="s">
        <v>16</v>
      </c>
      <c r="C9" s="10" t="s">
        <v>13</v>
      </c>
      <c r="D9" s="11">
        <f t="shared" si="0"/>
        <v>0</v>
      </c>
      <c r="E9" s="17"/>
      <c r="F9" s="17"/>
      <c r="G9" s="18" t="str">
        <f t="shared" ref="G9:G63" si="4">IF(F9=0,"*",H9/F9)</f>
        <v>*</v>
      </c>
      <c r="H9" s="14">
        <f t="shared" si="1"/>
        <v>0</v>
      </c>
      <c r="I9" s="17"/>
      <c r="J9" s="17"/>
      <c r="K9" s="17"/>
      <c r="L9" s="17"/>
      <c r="M9" s="17"/>
      <c r="N9" s="18" t="str">
        <f t="shared" si="2"/>
        <v>*</v>
      </c>
      <c r="O9" s="17"/>
      <c r="P9" s="17"/>
      <c r="Q9" s="18" t="str">
        <f t="shared" si="3"/>
        <v>*</v>
      </c>
      <c r="R9" s="17"/>
    </row>
    <row r="10" spans="1:72" s="19" customFormat="1" ht="25.2" customHeight="1" x14ac:dyDescent="0.3">
      <c r="A10" s="15">
        <v>1.2</v>
      </c>
      <c r="B10" s="16" t="s">
        <v>17</v>
      </c>
      <c r="C10" s="10" t="s">
        <v>13</v>
      </c>
      <c r="D10" s="11">
        <f t="shared" si="0"/>
        <v>2700</v>
      </c>
      <c r="E10" s="17"/>
      <c r="F10" s="17">
        <v>2700</v>
      </c>
      <c r="G10" s="18">
        <f t="shared" si="4"/>
        <v>1.71</v>
      </c>
      <c r="H10" s="14">
        <f t="shared" si="1"/>
        <v>4617</v>
      </c>
      <c r="I10" s="17"/>
      <c r="J10" s="17">
        <v>1867</v>
      </c>
      <c r="K10" s="17">
        <v>2450</v>
      </c>
      <c r="L10" s="17">
        <v>300</v>
      </c>
      <c r="M10" s="17"/>
      <c r="N10" s="18" t="str">
        <f t="shared" si="2"/>
        <v>*</v>
      </c>
      <c r="O10" s="17"/>
      <c r="P10" s="17"/>
      <c r="Q10" s="18" t="str">
        <f t="shared" si="3"/>
        <v>*</v>
      </c>
      <c r="R10" s="17"/>
    </row>
    <row r="11" spans="1:72" s="19" customFormat="1" ht="25.2" customHeight="1" x14ac:dyDescent="0.3">
      <c r="A11" s="15" t="s">
        <v>18</v>
      </c>
      <c r="B11" s="20" t="s">
        <v>16</v>
      </c>
      <c r="C11" s="10" t="s">
        <v>13</v>
      </c>
      <c r="D11" s="11">
        <f t="shared" si="0"/>
        <v>0</v>
      </c>
      <c r="E11" s="17"/>
      <c r="F11" s="17"/>
      <c r="G11" s="18" t="str">
        <f t="shared" si="4"/>
        <v>*</v>
      </c>
      <c r="H11" s="14">
        <f t="shared" si="1"/>
        <v>0</v>
      </c>
      <c r="I11" s="17"/>
      <c r="J11" s="17"/>
      <c r="K11" s="17"/>
      <c r="L11" s="17"/>
      <c r="M11" s="17"/>
      <c r="N11" s="18" t="str">
        <f t="shared" si="2"/>
        <v>*</v>
      </c>
      <c r="O11" s="17"/>
      <c r="P11" s="17"/>
      <c r="Q11" s="18" t="str">
        <f t="shared" si="3"/>
        <v>*</v>
      </c>
      <c r="R11" s="17"/>
    </row>
    <row r="12" spans="1:72" ht="31.2" customHeight="1" x14ac:dyDescent="0.3">
      <c r="A12" s="8">
        <v>2</v>
      </c>
      <c r="B12" s="9" t="s">
        <v>19</v>
      </c>
      <c r="C12" s="10" t="s">
        <v>13</v>
      </c>
      <c r="D12" s="11">
        <f t="shared" si="0"/>
        <v>2543</v>
      </c>
      <c r="E12" s="12">
        <f>E13+E14+E15+E16+E17+E18+E19+E20+E21+E22+E23+E24</f>
        <v>0</v>
      </c>
      <c r="F12" s="12">
        <f>F13+F14+F15+F16+F17+F18+F19+F20+F21+F22+F23+F24</f>
        <v>1724</v>
      </c>
      <c r="G12" s="13"/>
      <c r="H12" s="14">
        <f t="shared" si="1"/>
        <v>3959</v>
      </c>
      <c r="I12" s="12">
        <f>I13+I14+I15+I16+I17+I18+I19+I20+I21+I22+I23+I24</f>
        <v>0</v>
      </c>
      <c r="J12" s="12">
        <f>J13+J14+J15+J16+J17+J18+J19+J20+J21+J22+J23+J24</f>
        <v>0</v>
      </c>
      <c r="K12" s="12">
        <f>K13+K14+K15+K16+K17+K18+K19+K20+K21+K22+K23+K24</f>
        <v>0</v>
      </c>
      <c r="L12" s="12">
        <f>L13+L14+L15+L16+L17+L18+L19+L20+L21+L22+L23+L24</f>
        <v>3959</v>
      </c>
      <c r="M12" s="12">
        <f>M13+M14+M15+M16+M17+M18+M19+M20+M21+M22+M23+M24</f>
        <v>819</v>
      </c>
      <c r="N12" s="12"/>
      <c r="O12" s="12">
        <f>O13+O14+O15+O16+O17+O18+O19+O20+O21+O22+O23+O24</f>
        <v>2127</v>
      </c>
      <c r="P12" s="12">
        <f>P13+P14+P15+P16+P17+P18+P19+P20+P21+P22+P23+P24</f>
        <v>0</v>
      </c>
      <c r="Q12" s="13"/>
      <c r="R12" s="12">
        <f>R13+R14+R15+R16+R17+R18+R19+R20+R21+R22+R23+R24</f>
        <v>0</v>
      </c>
    </row>
    <row r="13" spans="1:72" s="19" customFormat="1" ht="20.100000000000001" customHeight="1" x14ac:dyDescent="0.3">
      <c r="A13" s="15">
        <v>2.1</v>
      </c>
      <c r="B13" s="16" t="s">
        <v>20</v>
      </c>
      <c r="C13" s="10" t="s">
        <v>13</v>
      </c>
      <c r="D13" s="11">
        <f t="shared" si="0"/>
        <v>0</v>
      </c>
      <c r="E13" s="17"/>
      <c r="F13" s="17"/>
      <c r="G13" s="18" t="str">
        <f t="shared" si="4"/>
        <v>*</v>
      </c>
      <c r="H13" s="14">
        <f t="shared" si="1"/>
        <v>0</v>
      </c>
      <c r="I13" s="17"/>
      <c r="J13" s="17"/>
      <c r="K13" s="17"/>
      <c r="L13" s="17"/>
      <c r="M13" s="17"/>
      <c r="N13" s="18" t="str">
        <f t="shared" si="2"/>
        <v>*</v>
      </c>
      <c r="O13" s="17"/>
      <c r="P13" s="17"/>
      <c r="Q13" s="18" t="str">
        <f t="shared" si="3"/>
        <v>*</v>
      </c>
      <c r="R13" s="17"/>
      <c r="S13" s="21"/>
      <c r="T13" s="21"/>
      <c r="U13" s="22"/>
      <c r="V13" s="21"/>
      <c r="W13" s="21"/>
      <c r="X13" s="22"/>
      <c r="Y13" s="21"/>
      <c r="Z13" s="21"/>
      <c r="AA13" s="22"/>
      <c r="AB13" s="21"/>
      <c r="AD13" s="21"/>
      <c r="AE13" s="21"/>
      <c r="AF13" s="22"/>
      <c r="AG13" s="21"/>
      <c r="AH13" s="21"/>
      <c r="AI13" s="22"/>
      <c r="AJ13" s="21"/>
      <c r="AK13" s="21"/>
      <c r="AL13" s="22"/>
      <c r="AM13" s="21"/>
      <c r="AO13" s="21"/>
      <c r="AP13" s="21"/>
      <c r="AQ13" s="22"/>
      <c r="AR13" s="21"/>
      <c r="AS13" s="21"/>
      <c r="AT13" s="22"/>
      <c r="AU13" s="21"/>
      <c r="AV13" s="21"/>
      <c r="AW13" s="22"/>
      <c r="AX13" s="21"/>
      <c r="AZ13" s="21"/>
      <c r="BA13" s="21"/>
      <c r="BB13" s="22"/>
      <c r="BC13" s="21"/>
      <c r="BD13" s="21"/>
      <c r="BE13" s="22"/>
      <c r="BF13" s="21"/>
      <c r="BG13" s="21"/>
      <c r="BH13" s="22"/>
      <c r="BI13" s="21"/>
      <c r="BK13" s="21"/>
      <c r="BL13" s="21"/>
      <c r="BM13" s="22"/>
      <c r="BN13" s="21"/>
      <c r="BO13" s="21"/>
      <c r="BP13" s="22"/>
      <c r="BQ13" s="21"/>
      <c r="BR13" s="21"/>
      <c r="BS13" s="22"/>
      <c r="BT13" s="21"/>
    </row>
    <row r="14" spans="1:72" s="19" customFormat="1" ht="20.100000000000001" customHeight="1" x14ac:dyDescent="0.3">
      <c r="A14" s="15">
        <v>2.2000000000000002</v>
      </c>
      <c r="B14" s="16" t="s">
        <v>21</v>
      </c>
      <c r="C14" s="10" t="s">
        <v>13</v>
      </c>
      <c r="D14" s="11">
        <f t="shared" si="0"/>
        <v>53</v>
      </c>
      <c r="E14" s="17"/>
      <c r="F14" s="17">
        <v>53</v>
      </c>
      <c r="G14" s="18">
        <f t="shared" si="4"/>
        <v>0</v>
      </c>
      <c r="H14" s="14">
        <f t="shared" si="1"/>
        <v>0</v>
      </c>
      <c r="I14" s="17"/>
      <c r="J14" s="17"/>
      <c r="K14" s="17"/>
      <c r="L14" s="17"/>
      <c r="M14" s="17"/>
      <c r="N14" s="18" t="str">
        <f t="shared" si="2"/>
        <v>*</v>
      </c>
      <c r="O14" s="17"/>
      <c r="P14" s="17"/>
      <c r="Q14" s="18" t="str">
        <f t="shared" si="3"/>
        <v>*</v>
      </c>
      <c r="R14" s="17"/>
      <c r="S14" s="21"/>
      <c r="T14" s="21"/>
      <c r="U14" s="22"/>
      <c r="V14" s="21"/>
      <c r="W14" s="21"/>
      <c r="X14" s="22"/>
      <c r="Y14" s="21"/>
      <c r="Z14" s="21"/>
      <c r="AA14" s="22"/>
      <c r="AB14" s="21"/>
      <c r="AD14" s="21"/>
      <c r="AE14" s="21"/>
      <c r="AF14" s="22"/>
      <c r="AG14" s="21"/>
      <c r="AH14" s="21"/>
      <c r="AI14" s="22"/>
      <c r="AJ14" s="21"/>
      <c r="AK14" s="21"/>
      <c r="AL14" s="22"/>
      <c r="AM14" s="21"/>
      <c r="AO14" s="21"/>
      <c r="AP14" s="21"/>
      <c r="AQ14" s="22"/>
      <c r="AR14" s="21"/>
      <c r="AS14" s="21"/>
      <c r="AT14" s="22"/>
      <c r="AU14" s="21"/>
      <c r="AV14" s="21"/>
      <c r="AW14" s="22"/>
      <c r="AX14" s="21"/>
      <c r="AZ14" s="21"/>
      <c r="BA14" s="21"/>
      <c r="BB14" s="22"/>
      <c r="BC14" s="21"/>
      <c r="BD14" s="21"/>
      <c r="BE14" s="22"/>
      <c r="BF14" s="21"/>
      <c r="BG14" s="21"/>
      <c r="BH14" s="22"/>
      <c r="BI14" s="21"/>
    </row>
    <row r="15" spans="1:72" s="19" customFormat="1" ht="20.100000000000001" customHeight="1" x14ac:dyDescent="0.3">
      <c r="A15" s="15" t="s">
        <v>22</v>
      </c>
      <c r="B15" s="16" t="s">
        <v>23</v>
      </c>
      <c r="C15" s="10" t="s">
        <v>13</v>
      </c>
      <c r="D15" s="11">
        <f t="shared" si="0"/>
        <v>0</v>
      </c>
      <c r="E15" s="17"/>
      <c r="F15" s="17"/>
      <c r="G15" s="18" t="str">
        <f t="shared" si="4"/>
        <v>*</v>
      </c>
      <c r="H15" s="14">
        <f t="shared" si="1"/>
        <v>0</v>
      </c>
      <c r="I15" s="17"/>
      <c r="J15" s="17"/>
      <c r="K15" s="17"/>
      <c r="L15" s="17"/>
      <c r="M15" s="17"/>
      <c r="N15" s="18" t="str">
        <f t="shared" si="2"/>
        <v>*</v>
      </c>
      <c r="O15" s="17"/>
      <c r="P15" s="17"/>
      <c r="Q15" s="18" t="str">
        <f t="shared" si="3"/>
        <v>*</v>
      </c>
      <c r="R15" s="17"/>
      <c r="S15" s="21"/>
      <c r="T15" s="21"/>
      <c r="U15" s="22"/>
      <c r="V15" s="21"/>
      <c r="W15" s="21"/>
      <c r="X15" s="23"/>
      <c r="Y15" s="21"/>
      <c r="Z15" s="21"/>
      <c r="AA15" s="24"/>
      <c r="AB15" s="21"/>
      <c r="AD15" s="21"/>
      <c r="AE15" s="21"/>
      <c r="AF15" s="22"/>
      <c r="AG15" s="21"/>
      <c r="AH15" s="21"/>
      <c r="AI15" s="23"/>
      <c r="AJ15" s="21"/>
      <c r="AK15" s="21"/>
      <c r="AL15" s="24"/>
      <c r="AM15" s="21"/>
      <c r="AO15" s="21"/>
      <c r="AP15" s="21"/>
      <c r="AQ15" s="22"/>
      <c r="AR15" s="21"/>
      <c r="AS15" s="21"/>
      <c r="AT15" s="23"/>
      <c r="AU15" s="21"/>
      <c r="AV15" s="21"/>
      <c r="AW15" s="24"/>
      <c r="AX15" s="21"/>
      <c r="AZ15" s="21"/>
      <c r="BA15" s="21"/>
      <c r="BB15" s="22"/>
      <c r="BC15" s="21"/>
      <c r="BD15" s="21"/>
      <c r="BE15" s="23"/>
      <c r="BF15" s="21"/>
      <c r="BG15" s="21"/>
      <c r="BH15" s="24"/>
      <c r="BI15" s="21"/>
    </row>
    <row r="16" spans="1:72" s="19" customFormat="1" ht="20.100000000000001" customHeight="1" x14ac:dyDescent="0.3">
      <c r="A16" s="15" t="s">
        <v>24</v>
      </c>
      <c r="B16" s="16" t="s">
        <v>25</v>
      </c>
      <c r="C16" s="10" t="s">
        <v>13</v>
      </c>
      <c r="D16" s="11">
        <f t="shared" si="0"/>
        <v>0</v>
      </c>
      <c r="E16" s="17"/>
      <c r="F16" s="17"/>
      <c r="G16" s="18" t="str">
        <f t="shared" si="4"/>
        <v>*</v>
      </c>
      <c r="H16" s="14">
        <f t="shared" si="1"/>
        <v>0</v>
      </c>
      <c r="I16" s="17"/>
      <c r="J16" s="17"/>
      <c r="K16" s="17"/>
      <c r="L16" s="17"/>
      <c r="M16" s="17"/>
      <c r="N16" s="18" t="str">
        <f t="shared" si="2"/>
        <v>*</v>
      </c>
      <c r="O16" s="17"/>
      <c r="P16" s="17"/>
      <c r="Q16" s="18" t="str">
        <f t="shared" si="3"/>
        <v>*</v>
      </c>
      <c r="R16" s="17"/>
      <c r="S16" s="21"/>
      <c r="T16" s="21"/>
      <c r="U16" s="22"/>
      <c r="V16" s="21"/>
      <c r="W16" s="21"/>
      <c r="X16" s="22"/>
      <c r="Y16" s="21"/>
      <c r="Z16" s="21"/>
      <c r="AA16" s="22"/>
      <c r="AB16" s="21"/>
      <c r="AD16" s="21"/>
      <c r="AE16" s="21"/>
      <c r="AF16" s="22"/>
      <c r="AG16" s="21"/>
      <c r="AH16" s="21"/>
      <c r="AI16" s="22"/>
      <c r="AJ16" s="21"/>
      <c r="AK16" s="21"/>
      <c r="AL16" s="22"/>
      <c r="AM16" s="21"/>
      <c r="AO16" s="21"/>
      <c r="AP16" s="21"/>
      <c r="AQ16" s="22"/>
      <c r="AR16" s="21"/>
      <c r="AS16" s="21"/>
      <c r="AT16" s="22"/>
      <c r="AU16" s="21"/>
      <c r="AV16" s="21"/>
      <c r="AW16" s="22"/>
      <c r="AX16" s="21"/>
      <c r="AZ16" s="21"/>
      <c r="BA16" s="21"/>
      <c r="BB16" s="22"/>
      <c r="BC16" s="21"/>
      <c r="BD16" s="21"/>
      <c r="BE16" s="22"/>
      <c r="BF16" s="21"/>
      <c r="BG16" s="21"/>
      <c r="BH16" s="22"/>
      <c r="BI16" s="21"/>
    </row>
    <row r="17" spans="1:61" s="19" customFormat="1" ht="20.100000000000001" customHeight="1" x14ac:dyDescent="0.3">
      <c r="A17" s="15" t="s">
        <v>26</v>
      </c>
      <c r="B17" s="16" t="s">
        <v>27</v>
      </c>
      <c r="C17" s="10" t="s">
        <v>13</v>
      </c>
      <c r="D17" s="11">
        <f t="shared" si="0"/>
        <v>2490</v>
      </c>
      <c r="E17" s="17"/>
      <c r="F17" s="17">
        <v>1671</v>
      </c>
      <c r="G17" s="18">
        <f t="shared" si="4"/>
        <v>2.369239976062238</v>
      </c>
      <c r="H17" s="14">
        <f t="shared" si="1"/>
        <v>3959</v>
      </c>
      <c r="I17" s="17"/>
      <c r="J17" s="17"/>
      <c r="K17" s="17"/>
      <c r="L17" s="17">
        <v>3959</v>
      </c>
      <c r="M17" s="17">
        <v>819</v>
      </c>
      <c r="N17" s="18">
        <f t="shared" si="2"/>
        <v>2.5970695970695972</v>
      </c>
      <c r="O17" s="17">
        <v>2127</v>
      </c>
      <c r="P17" s="17"/>
      <c r="Q17" s="18" t="str">
        <f t="shared" si="3"/>
        <v>*</v>
      </c>
      <c r="R17" s="17"/>
      <c r="S17" s="21"/>
      <c r="T17" s="21"/>
      <c r="U17" s="22"/>
      <c r="V17" s="21"/>
      <c r="W17" s="21"/>
      <c r="X17" s="22"/>
      <c r="Y17" s="21"/>
      <c r="Z17" s="21"/>
      <c r="AA17" s="22"/>
      <c r="AB17" s="21"/>
      <c r="AD17" s="21"/>
      <c r="AE17" s="21"/>
      <c r="AF17" s="22"/>
      <c r="AG17" s="21"/>
      <c r="AH17" s="21"/>
      <c r="AI17" s="22"/>
      <c r="AJ17" s="21"/>
      <c r="AK17" s="21"/>
      <c r="AL17" s="22"/>
      <c r="AM17" s="21"/>
      <c r="AO17" s="21"/>
      <c r="AP17" s="21"/>
      <c r="AQ17" s="22"/>
      <c r="AR17" s="21"/>
      <c r="AS17" s="21"/>
      <c r="AT17" s="22"/>
      <c r="AU17" s="21"/>
      <c r="AV17" s="21"/>
      <c r="AW17" s="22"/>
      <c r="AX17" s="21"/>
      <c r="AZ17" s="21"/>
      <c r="BA17" s="21"/>
      <c r="BB17" s="22"/>
      <c r="BC17" s="21"/>
      <c r="BD17" s="21"/>
      <c r="BE17" s="22"/>
      <c r="BF17" s="21"/>
      <c r="BG17" s="21"/>
      <c r="BH17" s="22"/>
      <c r="BI17" s="21"/>
    </row>
    <row r="18" spans="1:61" s="19" customFormat="1" ht="20.100000000000001" customHeight="1" x14ac:dyDescent="0.3">
      <c r="A18" s="15" t="s">
        <v>28</v>
      </c>
      <c r="B18" s="16" t="s">
        <v>29</v>
      </c>
      <c r="C18" s="10" t="s">
        <v>13</v>
      </c>
      <c r="D18" s="11">
        <f t="shared" si="0"/>
        <v>0</v>
      </c>
      <c r="E18" s="17"/>
      <c r="F18" s="17"/>
      <c r="G18" s="18" t="str">
        <f t="shared" si="4"/>
        <v>*</v>
      </c>
      <c r="H18" s="14">
        <f t="shared" si="1"/>
        <v>0</v>
      </c>
      <c r="I18" s="17"/>
      <c r="J18" s="17"/>
      <c r="K18" s="17"/>
      <c r="L18" s="17"/>
      <c r="M18" s="17"/>
      <c r="N18" s="18" t="str">
        <f t="shared" si="2"/>
        <v>*</v>
      </c>
      <c r="O18" s="17"/>
      <c r="P18" s="17"/>
      <c r="Q18" s="18" t="str">
        <f t="shared" si="3"/>
        <v>*</v>
      </c>
      <c r="R18" s="17"/>
      <c r="S18" s="21"/>
      <c r="T18" s="21"/>
      <c r="U18" s="22"/>
      <c r="V18" s="21"/>
      <c r="W18" s="21"/>
      <c r="X18" s="22"/>
      <c r="Y18" s="21"/>
      <c r="Z18" s="21"/>
      <c r="AA18" s="24"/>
      <c r="AB18" s="21"/>
      <c r="AD18" s="21"/>
      <c r="AE18" s="21"/>
      <c r="AF18" s="22"/>
      <c r="AG18" s="21"/>
      <c r="AH18" s="21"/>
      <c r="AI18" s="22"/>
      <c r="AJ18" s="21"/>
      <c r="AK18" s="21"/>
      <c r="AL18" s="24"/>
      <c r="AM18" s="21"/>
    </row>
    <row r="19" spans="1:61" s="19" customFormat="1" ht="20.100000000000001" hidden="1" customHeight="1" x14ac:dyDescent="0.3">
      <c r="A19" s="15" t="s">
        <v>30</v>
      </c>
      <c r="B19" s="16" t="s">
        <v>31</v>
      </c>
      <c r="C19" s="10" t="s">
        <v>13</v>
      </c>
      <c r="D19" s="11">
        <f t="shared" si="0"/>
        <v>0</v>
      </c>
      <c r="E19" s="17"/>
      <c r="F19" s="17"/>
      <c r="G19" s="18" t="str">
        <f t="shared" si="4"/>
        <v>*</v>
      </c>
      <c r="H19" s="14">
        <f t="shared" si="1"/>
        <v>0</v>
      </c>
      <c r="I19" s="17"/>
      <c r="J19" s="17"/>
      <c r="K19" s="17"/>
      <c r="L19" s="17"/>
      <c r="M19" s="17"/>
      <c r="N19" s="18" t="str">
        <f t="shared" si="2"/>
        <v>*</v>
      </c>
      <c r="O19" s="17"/>
      <c r="P19" s="17"/>
      <c r="Q19" s="18" t="str">
        <f t="shared" si="3"/>
        <v>*</v>
      </c>
      <c r="R19" s="17"/>
      <c r="S19" s="21"/>
      <c r="T19" s="21"/>
      <c r="U19" s="22"/>
      <c r="V19" s="21"/>
      <c r="W19" s="21"/>
      <c r="X19" s="22"/>
      <c r="Y19" s="21"/>
      <c r="Z19" s="21"/>
      <c r="AA19" s="22"/>
      <c r="AB19" s="21"/>
      <c r="AD19" s="21"/>
      <c r="AE19" s="21"/>
      <c r="AF19" s="22"/>
      <c r="AG19" s="21"/>
      <c r="AH19" s="21"/>
      <c r="AI19" s="22"/>
      <c r="AJ19" s="21"/>
      <c r="AK19" s="21"/>
      <c r="AL19" s="22"/>
      <c r="AM19" s="21"/>
    </row>
    <row r="20" spans="1:61" s="19" customFormat="1" ht="20.100000000000001" hidden="1" customHeight="1" x14ac:dyDescent="0.3">
      <c r="A20" s="15" t="s">
        <v>32</v>
      </c>
      <c r="B20" s="16" t="s">
        <v>33</v>
      </c>
      <c r="C20" s="10" t="s">
        <v>13</v>
      </c>
      <c r="D20" s="11">
        <f t="shared" si="0"/>
        <v>0</v>
      </c>
      <c r="E20" s="17"/>
      <c r="F20" s="17"/>
      <c r="G20" s="18" t="str">
        <f t="shared" si="4"/>
        <v>*</v>
      </c>
      <c r="H20" s="14">
        <f t="shared" si="1"/>
        <v>0</v>
      </c>
      <c r="I20" s="17"/>
      <c r="J20" s="17"/>
      <c r="K20" s="17"/>
      <c r="L20" s="17"/>
      <c r="M20" s="17"/>
      <c r="N20" s="18" t="str">
        <f t="shared" si="2"/>
        <v>*</v>
      </c>
      <c r="O20" s="17"/>
      <c r="P20" s="17"/>
      <c r="Q20" s="18" t="str">
        <f t="shared" si="3"/>
        <v>*</v>
      </c>
      <c r="R20" s="17"/>
      <c r="S20" s="21"/>
      <c r="T20" s="21"/>
      <c r="U20" s="22"/>
      <c r="V20" s="21"/>
      <c r="W20" s="21"/>
      <c r="X20" s="22"/>
      <c r="Y20" s="21"/>
      <c r="Z20" s="21"/>
      <c r="AA20" s="22"/>
      <c r="AB20" s="21"/>
      <c r="AD20" s="21"/>
      <c r="AE20" s="21"/>
      <c r="AF20" s="22"/>
      <c r="AG20" s="21"/>
      <c r="AH20" s="21"/>
      <c r="AI20" s="22"/>
      <c r="AJ20" s="21"/>
      <c r="AK20" s="21"/>
      <c r="AL20" s="22"/>
      <c r="AM20" s="21"/>
    </row>
    <row r="21" spans="1:61" s="19" customFormat="1" ht="20.100000000000001" customHeight="1" x14ac:dyDescent="0.3">
      <c r="A21" s="15" t="s">
        <v>34</v>
      </c>
      <c r="B21" s="16" t="s">
        <v>35</v>
      </c>
      <c r="C21" s="10" t="s">
        <v>13</v>
      </c>
      <c r="D21" s="11">
        <f t="shared" si="0"/>
        <v>0</v>
      </c>
      <c r="E21" s="17"/>
      <c r="F21" s="17"/>
      <c r="G21" s="18" t="str">
        <f t="shared" si="4"/>
        <v>*</v>
      </c>
      <c r="H21" s="14">
        <f t="shared" si="1"/>
        <v>0</v>
      </c>
      <c r="I21" s="17"/>
      <c r="J21" s="17"/>
      <c r="K21" s="17"/>
      <c r="L21" s="17"/>
      <c r="M21" s="17"/>
      <c r="N21" s="18" t="str">
        <f t="shared" si="2"/>
        <v>*</v>
      </c>
      <c r="O21" s="17"/>
      <c r="P21" s="17"/>
      <c r="Q21" s="18" t="str">
        <f t="shared" si="3"/>
        <v>*</v>
      </c>
      <c r="R21" s="17"/>
      <c r="S21" s="21"/>
      <c r="T21" s="21"/>
      <c r="U21" s="22"/>
      <c r="V21" s="21"/>
      <c r="W21" s="21"/>
      <c r="X21" s="22"/>
      <c r="Y21" s="21"/>
      <c r="Z21" s="21"/>
      <c r="AA21" s="22"/>
      <c r="AB21" s="21"/>
      <c r="AD21" s="21"/>
      <c r="AE21" s="21"/>
      <c r="AF21" s="22"/>
      <c r="AG21" s="21"/>
      <c r="AH21" s="21"/>
      <c r="AI21" s="22"/>
      <c r="AJ21" s="21"/>
      <c r="AK21" s="21"/>
      <c r="AL21" s="22"/>
      <c r="AM21" s="21"/>
    </row>
    <row r="22" spans="1:61" s="19" customFormat="1" ht="20.100000000000001" customHeight="1" x14ac:dyDescent="0.3">
      <c r="A22" s="15" t="s">
        <v>36</v>
      </c>
      <c r="B22" s="16" t="s">
        <v>37</v>
      </c>
      <c r="C22" s="10" t="s">
        <v>13</v>
      </c>
      <c r="D22" s="11">
        <f t="shared" si="0"/>
        <v>0</v>
      </c>
      <c r="E22" s="17"/>
      <c r="F22" s="17"/>
      <c r="G22" s="18" t="str">
        <f t="shared" si="4"/>
        <v>*</v>
      </c>
      <c r="H22" s="14">
        <f t="shared" si="1"/>
        <v>0</v>
      </c>
      <c r="I22" s="17"/>
      <c r="J22" s="17"/>
      <c r="K22" s="17"/>
      <c r="L22" s="17"/>
      <c r="M22" s="17"/>
      <c r="N22" s="18" t="str">
        <f t="shared" si="2"/>
        <v>*</v>
      </c>
      <c r="O22" s="17"/>
      <c r="P22" s="17"/>
      <c r="Q22" s="18" t="str">
        <f t="shared" si="3"/>
        <v>*</v>
      </c>
      <c r="R22" s="17"/>
      <c r="S22" s="21"/>
      <c r="T22" s="21"/>
      <c r="U22" s="22"/>
      <c r="V22" s="21"/>
      <c r="W22" s="21"/>
      <c r="X22" s="22"/>
      <c r="Y22" s="21"/>
      <c r="Z22" s="21"/>
      <c r="AA22" s="22"/>
      <c r="AB22" s="21"/>
      <c r="AD22" s="21"/>
      <c r="AE22" s="21"/>
      <c r="AF22" s="22"/>
      <c r="AG22" s="21"/>
      <c r="AH22" s="21"/>
      <c r="AI22" s="22"/>
      <c r="AJ22" s="21"/>
      <c r="AK22" s="21"/>
      <c r="AL22" s="22"/>
      <c r="AM22" s="21"/>
    </row>
    <row r="23" spans="1:61" s="19" customFormat="1" ht="30" customHeight="1" x14ac:dyDescent="0.3">
      <c r="A23" s="15" t="s">
        <v>38</v>
      </c>
      <c r="B23" s="16" t="s">
        <v>39</v>
      </c>
      <c r="C23" s="10" t="s">
        <v>13</v>
      </c>
      <c r="D23" s="11">
        <f t="shared" si="0"/>
        <v>0</v>
      </c>
      <c r="E23" s="17"/>
      <c r="F23" s="17"/>
      <c r="G23" s="18" t="str">
        <f t="shared" si="4"/>
        <v>*</v>
      </c>
      <c r="H23" s="14">
        <f t="shared" si="1"/>
        <v>0</v>
      </c>
      <c r="I23" s="17"/>
      <c r="J23" s="17"/>
      <c r="K23" s="17"/>
      <c r="L23" s="17"/>
      <c r="M23" s="17"/>
      <c r="N23" s="18" t="str">
        <f t="shared" si="2"/>
        <v>*</v>
      </c>
      <c r="O23" s="17"/>
      <c r="P23" s="17"/>
      <c r="Q23" s="18" t="str">
        <f t="shared" si="3"/>
        <v>*</v>
      </c>
      <c r="R23" s="17"/>
      <c r="S23" s="21"/>
      <c r="T23" s="21"/>
      <c r="U23" s="22"/>
      <c r="V23" s="21"/>
      <c r="W23" s="21"/>
      <c r="X23" s="22"/>
      <c r="Y23" s="21"/>
      <c r="Z23" s="21"/>
      <c r="AA23" s="22"/>
      <c r="AB23" s="21"/>
      <c r="AD23" s="21"/>
      <c r="AE23" s="21"/>
      <c r="AF23" s="22"/>
      <c r="AG23" s="21"/>
      <c r="AH23" s="21"/>
      <c r="AI23" s="22"/>
      <c r="AJ23" s="21"/>
      <c r="AK23" s="21"/>
      <c r="AL23" s="22"/>
      <c r="AM23" s="21"/>
    </row>
    <row r="24" spans="1:61" s="19" customFormat="1" ht="31.2" customHeight="1" x14ac:dyDescent="0.3">
      <c r="A24" s="15" t="s">
        <v>40</v>
      </c>
      <c r="B24" s="16" t="s">
        <v>41</v>
      </c>
      <c r="C24" s="10" t="s">
        <v>13</v>
      </c>
      <c r="D24" s="11">
        <f t="shared" si="0"/>
        <v>0</v>
      </c>
      <c r="E24" s="17"/>
      <c r="F24" s="17"/>
      <c r="G24" s="18" t="str">
        <f t="shared" si="4"/>
        <v>*</v>
      </c>
      <c r="H24" s="14">
        <f t="shared" si="1"/>
        <v>0</v>
      </c>
      <c r="I24" s="17"/>
      <c r="J24" s="17"/>
      <c r="K24" s="17"/>
      <c r="L24" s="17"/>
      <c r="M24" s="17"/>
      <c r="N24" s="18" t="str">
        <f t="shared" si="2"/>
        <v>*</v>
      </c>
      <c r="O24" s="17"/>
      <c r="P24" s="17"/>
      <c r="Q24" s="18" t="str">
        <f t="shared" si="3"/>
        <v>*</v>
      </c>
      <c r="R24" s="17"/>
      <c r="S24" s="21"/>
      <c r="T24" s="21"/>
      <c r="U24" s="22"/>
      <c r="V24" s="21"/>
      <c r="W24" s="21"/>
      <c r="X24" s="23"/>
      <c r="Y24" s="21"/>
      <c r="Z24" s="21"/>
      <c r="AA24" s="24"/>
      <c r="AB24" s="21"/>
      <c r="AD24" s="21"/>
      <c r="AE24" s="21"/>
      <c r="AF24" s="22"/>
      <c r="AG24" s="21"/>
      <c r="AH24" s="21"/>
      <c r="AI24" s="23"/>
      <c r="AJ24" s="21"/>
      <c r="AK24" s="21"/>
      <c r="AL24" s="24"/>
      <c r="AM24" s="21"/>
    </row>
    <row r="25" spans="1:61" s="19" customFormat="1" ht="25.2" hidden="1" customHeight="1" x14ac:dyDescent="0.3">
      <c r="A25" s="25">
        <v>3</v>
      </c>
      <c r="B25" s="16" t="s">
        <v>42</v>
      </c>
      <c r="C25" s="10" t="s">
        <v>13</v>
      </c>
      <c r="D25" s="11">
        <f t="shared" si="0"/>
        <v>0</v>
      </c>
      <c r="E25" s="17"/>
      <c r="F25" s="17"/>
      <c r="G25" s="18" t="str">
        <f t="shared" si="4"/>
        <v>*</v>
      </c>
      <c r="H25" s="14">
        <f t="shared" si="1"/>
        <v>0</v>
      </c>
      <c r="I25" s="17"/>
      <c r="J25" s="17"/>
      <c r="K25" s="17"/>
      <c r="L25" s="17"/>
      <c r="M25" s="17"/>
      <c r="N25" s="18" t="str">
        <f t="shared" si="2"/>
        <v>*</v>
      </c>
      <c r="O25" s="17"/>
      <c r="P25" s="17"/>
      <c r="Q25" s="18" t="str">
        <f t="shared" si="3"/>
        <v>*</v>
      </c>
      <c r="R25" s="17"/>
      <c r="S25" s="21"/>
      <c r="T25" s="21"/>
      <c r="U25" s="26"/>
      <c r="V25" s="21"/>
      <c r="W25" s="21"/>
      <c r="X25" s="26"/>
      <c r="Y25" s="21"/>
      <c r="Z25" s="21"/>
      <c r="AA25" s="26"/>
      <c r="AB25" s="21"/>
      <c r="AD25" s="21"/>
      <c r="AE25" s="21"/>
      <c r="AF25" s="26"/>
      <c r="AG25" s="21"/>
      <c r="AH25" s="21"/>
      <c r="AI25" s="26"/>
      <c r="AJ25" s="21"/>
      <c r="AK25" s="21"/>
      <c r="AL25" s="26"/>
      <c r="AM25" s="21"/>
    </row>
    <row r="26" spans="1:61" s="19" customFormat="1" ht="18" hidden="1" customHeight="1" x14ac:dyDescent="0.3">
      <c r="A26" s="27">
        <v>4</v>
      </c>
      <c r="B26" s="28" t="s">
        <v>43</v>
      </c>
      <c r="C26" s="10" t="s">
        <v>44</v>
      </c>
      <c r="D26" s="11">
        <f t="shared" si="0"/>
        <v>0</v>
      </c>
      <c r="E26" s="17"/>
      <c r="F26" s="17"/>
      <c r="G26" s="18" t="str">
        <f t="shared" si="4"/>
        <v>*</v>
      </c>
      <c r="H26" s="14">
        <f t="shared" si="1"/>
        <v>0</v>
      </c>
      <c r="I26" s="17"/>
      <c r="J26" s="17"/>
      <c r="K26" s="17"/>
      <c r="L26" s="17"/>
      <c r="M26" s="17"/>
      <c r="N26" s="18" t="str">
        <f t="shared" si="2"/>
        <v>*</v>
      </c>
      <c r="O26" s="17"/>
      <c r="P26" s="17"/>
      <c r="Q26" s="18" t="str">
        <f t="shared" si="3"/>
        <v>*</v>
      </c>
      <c r="R26" s="17"/>
      <c r="S26" s="21"/>
      <c r="T26" s="21"/>
      <c r="U26" s="26"/>
      <c r="V26" s="21"/>
      <c r="W26" s="21"/>
      <c r="X26" s="26"/>
      <c r="Y26" s="21"/>
      <c r="Z26" s="21"/>
      <c r="AA26" s="26"/>
      <c r="AB26" s="21"/>
      <c r="AD26" s="21"/>
      <c r="AE26" s="21"/>
      <c r="AF26" s="26"/>
      <c r="AG26" s="21"/>
      <c r="AH26" s="21"/>
      <c r="AI26" s="26"/>
      <c r="AJ26" s="21"/>
      <c r="AK26" s="21"/>
      <c r="AL26" s="26"/>
      <c r="AM26" s="21"/>
    </row>
    <row r="27" spans="1:61" s="19" customFormat="1" ht="31.5" hidden="1" customHeight="1" x14ac:dyDescent="0.3">
      <c r="A27" s="27">
        <v>5</v>
      </c>
      <c r="B27" s="29" t="s">
        <v>88</v>
      </c>
      <c r="C27" s="10" t="s">
        <v>13</v>
      </c>
      <c r="D27" s="11">
        <f t="shared" si="0"/>
        <v>0</v>
      </c>
      <c r="E27" s="17"/>
      <c r="F27" s="17"/>
      <c r="G27" s="18" t="str">
        <f t="shared" si="4"/>
        <v>*</v>
      </c>
      <c r="H27" s="14">
        <f t="shared" si="1"/>
        <v>0</v>
      </c>
      <c r="I27" s="17"/>
      <c r="J27" s="17"/>
      <c r="K27" s="17"/>
      <c r="L27" s="17"/>
      <c r="M27" s="17"/>
      <c r="N27" s="18" t="str">
        <f t="shared" si="2"/>
        <v>*</v>
      </c>
      <c r="O27" s="17"/>
      <c r="P27" s="17"/>
      <c r="Q27" s="18" t="str">
        <f t="shared" si="3"/>
        <v>*</v>
      </c>
      <c r="R27" s="17"/>
      <c r="S27" s="21"/>
      <c r="T27" s="21"/>
      <c r="U27" s="26"/>
      <c r="V27" s="21"/>
      <c r="W27" s="21"/>
      <c r="X27" s="26"/>
      <c r="Y27" s="21"/>
      <c r="Z27" s="21"/>
      <c r="AA27" s="26"/>
      <c r="AB27" s="21"/>
      <c r="AD27" s="21"/>
      <c r="AE27" s="21"/>
      <c r="AF27" s="26"/>
      <c r="AG27" s="21"/>
      <c r="AH27" s="21"/>
      <c r="AI27" s="26"/>
      <c r="AJ27" s="21"/>
      <c r="AK27" s="21"/>
      <c r="AL27" s="26"/>
      <c r="AM27" s="21"/>
    </row>
    <row r="28" spans="1:61" s="19" customFormat="1" ht="17.100000000000001" hidden="1" customHeight="1" x14ac:dyDescent="0.3">
      <c r="A28" s="27">
        <v>6</v>
      </c>
      <c r="B28" s="16" t="s">
        <v>45</v>
      </c>
      <c r="C28" s="10" t="s">
        <v>46</v>
      </c>
      <c r="D28" s="11">
        <f t="shared" si="0"/>
        <v>0</v>
      </c>
      <c r="E28" s="17"/>
      <c r="F28" s="17"/>
      <c r="G28" s="18" t="str">
        <f t="shared" si="4"/>
        <v>*</v>
      </c>
      <c r="H28" s="14">
        <f t="shared" si="1"/>
        <v>0</v>
      </c>
      <c r="I28" s="17"/>
      <c r="J28" s="17"/>
      <c r="K28" s="17"/>
      <c r="L28" s="17"/>
      <c r="M28" s="17"/>
      <c r="N28" s="18" t="str">
        <f t="shared" si="2"/>
        <v>*</v>
      </c>
      <c r="O28" s="17"/>
      <c r="P28" s="17"/>
      <c r="Q28" s="18" t="str">
        <f t="shared" si="3"/>
        <v>*</v>
      </c>
      <c r="R28" s="17"/>
      <c r="S28" s="21"/>
      <c r="T28" s="21"/>
      <c r="U28" s="26"/>
      <c r="V28" s="21"/>
      <c r="W28" s="21"/>
      <c r="X28" s="26"/>
      <c r="Y28" s="21"/>
      <c r="Z28" s="21"/>
      <c r="AA28" s="26"/>
      <c r="AB28" s="21"/>
      <c r="AD28" s="21"/>
      <c r="AE28" s="21"/>
      <c r="AF28" s="26"/>
      <c r="AG28" s="21"/>
      <c r="AH28" s="21"/>
      <c r="AI28" s="26"/>
      <c r="AJ28" s="21"/>
      <c r="AK28" s="21"/>
      <c r="AL28" s="26"/>
      <c r="AM28" s="21"/>
    </row>
    <row r="29" spans="1:61" s="19" customFormat="1" ht="17.100000000000001" customHeight="1" x14ac:dyDescent="0.3">
      <c r="A29" s="27">
        <v>7</v>
      </c>
      <c r="B29" s="30" t="s">
        <v>47</v>
      </c>
      <c r="C29" s="10" t="s">
        <v>48</v>
      </c>
      <c r="D29" s="11">
        <f t="shared" si="0"/>
        <v>0</v>
      </c>
      <c r="E29" s="17"/>
      <c r="F29" s="17"/>
      <c r="G29" s="18" t="str">
        <f t="shared" si="4"/>
        <v>*</v>
      </c>
      <c r="H29" s="14">
        <f t="shared" si="1"/>
        <v>0</v>
      </c>
      <c r="I29" s="17"/>
      <c r="J29" s="17"/>
      <c r="K29" s="17"/>
      <c r="L29" s="17"/>
      <c r="M29" s="17"/>
      <c r="N29" s="18" t="str">
        <f t="shared" si="2"/>
        <v>*</v>
      </c>
      <c r="O29" s="17"/>
      <c r="P29" s="17"/>
      <c r="Q29" s="18" t="str">
        <f t="shared" si="3"/>
        <v>*</v>
      </c>
      <c r="R29" s="17"/>
      <c r="S29" s="21"/>
      <c r="T29" s="21"/>
      <c r="U29" s="26"/>
      <c r="V29" s="21"/>
      <c r="W29" s="21"/>
      <c r="X29" s="26"/>
      <c r="Y29" s="21"/>
      <c r="Z29" s="21"/>
      <c r="AA29" s="26"/>
      <c r="AB29" s="21"/>
      <c r="AD29" s="21"/>
      <c r="AE29" s="21"/>
      <c r="AF29" s="26"/>
      <c r="AG29" s="21"/>
      <c r="AH29" s="21"/>
      <c r="AI29" s="26"/>
      <c r="AJ29" s="21"/>
      <c r="AK29" s="21"/>
      <c r="AL29" s="26"/>
      <c r="AM29" s="21"/>
    </row>
    <row r="30" spans="1:61" s="19" customFormat="1" ht="17.100000000000001" customHeight="1" x14ac:dyDescent="0.35">
      <c r="A30" s="31">
        <v>8</v>
      </c>
      <c r="B30" s="28" t="s">
        <v>49</v>
      </c>
      <c r="C30" s="10" t="s">
        <v>50</v>
      </c>
      <c r="D30" s="11">
        <f t="shared" si="0"/>
        <v>0</v>
      </c>
      <c r="E30" s="17"/>
      <c r="F30" s="17"/>
      <c r="G30" s="18" t="str">
        <f t="shared" si="4"/>
        <v>*</v>
      </c>
      <c r="H30" s="14">
        <f t="shared" si="1"/>
        <v>0</v>
      </c>
      <c r="I30" s="17"/>
      <c r="J30" s="17"/>
      <c r="K30" s="17"/>
      <c r="L30" s="17"/>
      <c r="M30" s="17"/>
      <c r="N30" s="18" t="str">
        <f t="shared" si="2"/>
        <v>*</v>
      </c>
      <c r="O30" s="17"/>
      <c r="P30" s="17"/>
      <c r="Q30" s="18" t="str">
        <f t="shared" si="3"/>
        <v>*</v>
      </c>
      <c r="R30" s="17"/>
      <c r="S30" s="21"/>
      <c r="T30" s="21"/>
      <c r="U30" s="26"/>
      <c r="V30" s="21"/>
      <c r="W30" s="21"/>
      <c r="X30" s="26"/>
      <c r="Y30" s="21"/>
      <c r="Z30" s="21"/>
      <c r="AA30" s="26"/>
      <c r="AB30" s="21"/>
      <c r="AD30" s="21"/>
      <c r="AE30" s="21"/>
      <c r="AF30" s="26"/>
      <c r="AG30" s="21"/>
      <c r="AH30" s="21"/>
      <c r="AI30" s="26"/>
      <c r="AJ30" s="21"/>
      <c r="AK30" s="21"/>
      <c r="AL30" s="26"/>
      <c r="AM30" s="21"/>
    </row>
    <row r="31" spans="1:61" s="19" customFormat="1" ht="17.100000000000001" hidden="1" customHeight="1" x14ac:dyDescent="0.35">
      <c r="A31" s="31">
        <v>9</v>
      </c>
      <c r="B31" s="28" t="s">
        <v>51</v>
      </c>
      <c r="C31" s="10" t="s">
        <v>13</v>
      </c>
      <c r="D31" s="11">
        <f t="shared" si="0"/>
        <v>0</v>
      </c>
      <c r="E31" s="17"/>
      <c r="F31" s="17"/>
      <c r="G31" s="18" t="str">
        <f t="shared" si="4"/>
        <v>*</v>
      </c>
      <c r="H31" s="14">
        <f t="shared" si="1"/>
        <v>0</v>
      </c>
      <c r="I31" s="17"/>
      <c r="J31" s="17"/>
      <c r="K31" s="17"/>
      <c r="L31" s="17"/>
      <c r="M31" s="17"/>
      <c r="N31" s="18" t="str">
        <f t="shared" si="2"/>
        <v>*</v>
      </c>
      <c r="O31" s="17"/>
      <c r="P31" s="17"/>
      <c r="Q31" s="18" t="str">
        <f t="shared" si="3"/>
        <v>*</v>
      </c>
      <c r="R31" s="17"/>
      <c r="S31" s="21"/>
      <c r="T31" s="21"/>
      <c r="U31" s="26"/>
      <c r="V31" s="21"/>
      <c r="W31" s="21"/>
      <c r="X31" s="26"/>
      <c r="Y31" s="21"/>
      <c r="Z31" s="21"/>
      <c r="AA31" s="26"/>
      <c r="AB31" s="21"/>
      <c r="AD31" s="21"/>
      <c r="AE31" s="21"/>
      <c r="AF31" s="26"/>
      <c r="AG31" s="21"/>
      <c r="AH31" s="21"/>
      <c r="AI31" s="26"/>
      <c r="AJ31" s="21"/>
      <c r="AK31" s="21"/>
      <c r="AL31" s="26"/>
      <c r="AM31" s="21"/>
    </row>
    <row r="32" spans="1:61" s="19" customFormat="1" ht="17.100000000000001" hidden="1" customHeight="1" x14ac:dyDescent="0.35">
      <c r="A32" s="31">
        <v>10</v>
      </c>
      <c r="B32" s="30" t="s">
        <v>52</v>
      </c>
      <c r="C32" s="10" t="s">
        <v>53</v>
      </c>
      <c r="D32" s="11">
        <f t="shared" si="0"/>
        <v>0</v>
      </c>
      <c r="E32" s="17"/>
      <c r="F32" s="17"/>
      <c r="G32" s="18" t="str">
        <f t="shared" si="4"/>
        <v>*</v>
      </c>
      <c r="H32" s="14">
        <f t="shared" si="1"/>
        <v>0</v>
      </c>
      <c r="I32" s="17"/>
      <c r="J32" s="17"/>
      <c r="K32" s="17"/>
      <c r="L32" s="17"/>
      <c r="M32" s="17"/>
      <c r="N32" s="18" t="str">
        <f t="shared" si="2"/>
        <v>*</v>
      </c>
      <c r="O32" s="17"/>
      <c r="P32" s="17"/>
      <c r="Q32" s="18" t="str">
        <f t="shared" si="3"/>
        <v>*</v>
      </c>
      <c r="R32" s="17"/>
      <c r="S32" s="21"/>
      <c r="T32" s="21"/>
      <c r="U32" s="26"/>
      <c r="V32" s="21"/>
      <c r="W32" s="21"/>
      <c r="X32" s="26"/>
      <c r="Y32" s="21"/>
      <c r="Z32" s="21"/>
      <c r="AA32" s="26"/>
      <c r="AB32" s="21"/>
      <c r="AD32" s="21"/>
      <c r="AE32" s="21"/>
      <c r="AF32" s="26"/>
      <c r="AG32" s="21"/>
      <c r="AH32" s="21"/>
      <c r="AI32" s="26"/>
      <c r="AJ32" s="21"/>
      <c r="AK32" s="21"/>
      <c r="AL32" s="26"/>
      <c r="AM32" s="21"/>
    </row>
    <row r="33" spans="1:39" s="19" customFormat="1" ht="17.100000000000001" hidden="1" customHeight="1" x14ac:dyDescent="0.35">
      <c r="A33" s="31">
        <v>11</v>
      </c>
      <c r="B33" s="30" t="s">
        <v>54</v>
      </c>
      <c r="C33" s="10" t="s">
        <v>46</v>
      </c>
      <c r="D33" s="11">
        <f t="shared" si="0"/>
        <v>0</v>
      </c>
      <c r="E33" s="17"/>
      <c r="F33" s="17"/>
      <c r="G33" s="18" t="str">
        <f t="shared" si="4"/>
        <v>*</v>
      </c>
      <c r="H33" s="14">
        <f t="shared" si="1"/>
        <v>0</v>
      </c>
      <c r="I33" s="17"/>
      <c r="J33" s="17"/>
      <c r="K33" s="17"/>
      <c r="L33" s="17"/>
      <c r="M33" s="17"/>
      <c r="N33" s="18" t="str">
        <f t="shared" si="2"/>
        <v>*</v>
      </c>
      <c r="O33" s="17"/>
      <c r="P33" s="17"/>
      <c r="Q33" s="18" t="str">
        <f t="shared" si="3"/>
        <v>*</v>
      </c>
      <c r="R33" s="17"/>
      <c r="S33" s="21"/>
      <c r="T33" s="21"/>
      <c r="U33" s="26"/>
      <c r="V33" s="21"/>
      <c r="W33" s="21"/>
      <c r="X33" s="26"/>
      <c r="Y33" s="21"/>
      <c r="Z33" s="21"/>
      <c r="AA33" s="26"/>
      <c r="AB33" s="21"/>
      <c r="AD33" s="21"/>
      <c r="AE33" s="21"/>
      <c r="AF33" s="26"/>
      <c r="AG33" s="21"/>
      <c r="AH33" s="21"/>
      <c r="AI33" s="26"/>
      <c r="AJ33" s="21"/>
      <c r="AK33" s="21"/>
      <c r="AL33" s="26"/>
      <c r="AM33" s="21"/>
    </row>
    <row r="34" spans="1:39" s="19" customFormat="1" ht="17.100000000000001" hidden="1" customHeight="1" x14ac:dyDescent="0.3">
      <c r="A34" s="27">
        <v>12</v>
      </c>
      <c r="B34" s="16" t="s">
        <v>55</v>
      </c>
      <c r="C34" s="10" t="s">
        <v>46</v>
      </c>
      <c r="D34" s="11">
        <f t="shared" si="0"/>
        <v>0</v>
      </c>
      <c r="E34" s="17"/>
      <c r="F34" s="17"/>
      <c r="G34" s="18" t="str">
        <f t="shared" si="4"/>
        <v>*</v>
      </c>
      <c r="H34" s="14">
        <f t="shared" si="1"/>
        <v>0</v>
      </c>
      <c r="I34" s="17"/>
      <c r="J34" s="17"/>
      <c r="K34" s="17"/>
      <c r="L34" s="17"/>
      <c r="M34" s="17"/>
      <c r="N34" s="18" t="str">
        <f t="shared" si="2"/>
        <v>*</v>
      </c>
      <c r="O34" s="17"/>
      <c r="P34" s="17"/>
      <c r="Q34" s="18" t="str">
        <f t="shared" si="3"/>
        <v>*</v>
      </c>
      <c r="R34" s="17"/>
      <c r="S34" s="21"/>
      <c r="T34" s="21"/>
      <c r="U34" s="26"/>
      <c r="V34" s="21"/>
      <c r="W34" s="21"/>
      <c r="X34" s="26"/>
      <c r="Y34" s="21"/>
      <c r="Z34" s="21"/>
      <c r="AA34" s="26"/>
      <c r="AB34" s="21"/>
      <c r="AD34" s="21"/>
      <c r="AE34" s="21"/>
      <c r="AF34" s="26"/>
      <c r="AG34" s="21"/>
      <c r="AH34" s="21"/>
      <c r="AI34" s="26"/>
      <c r="AJ34" s="21"/>
      <c r="AK34" s="21"/>
      <c r="AL34" s="26"/>
      <c r="AM34" s="21"/>
    </row>
    <row r="35" spans="1:39" s="19" customFormat="1" ht="17.100000000000001" hidden="1" customHeight="1" x14ac:dyDescent="0.3">
      <c r="A35" s="27">
        <v>13</v>
      </c>
      <c r="B35" s="16" t="s">
        <v>56</v>
      </c>
      <c r="C35" s="10" t="s">
        <v>46</v>
      </c>
      <c r="D35" s="11">
        <f t="shared" si="0"/>
        <v>0</v>
      </c>
      <c r="E35" s="17"/>
      <c r="F35" s="17"/>
      <c r="G35" s="18" t="str">
        <f t="shared" si="4"/>
        <v>*</v>
      </c>
      <c r="H35" s="14">
        <f t="shared" si="1"/>
        <v>0</v>
      </c>
      <c r="I35" s="17"/>
      <c r="J35" s="17"/>
      <c r="K35" s="17"/>
      <c r="L35" s="17"/>
      <c r="M35" s="17"/>
      <c r="N35" s="18" t="str">
        <f t="shared" si="2"/>
        <v>*</v>
      </c>
      <c r="O35" s="17"/>
      <c r="P35" s="17"/>
      <c r="Q35" s="18" t="str">
        <f t="shared" si="3"/>
        <v>*</v>
      </c>
      <c r="R35" s="17"/>
      <c r="S35" s="21"/>
      <c r="T35" s="21"/>
      <c r="U35" s="26"/>
      <c r="V35" s="21"/>
      <c r="W35" s="21"/>
      <c r="X35" s="26"/>
      <c r="Y35" s="21"/>
      <c r="Z35" s="21"/>
      <c r="AA35" s="26"/>
      <c r="AB35" s="21"/>
      <c r="AD35" s="21"/>
      <c r="AE35" s="21"/>
      <c r="AF35" s="26"/>
      <c r="AG35" s="21"/>
      <c r="AH35" s="21"/>
      <c r="AI35" s="26"/>
      <c r="AJ35" s="21"/>
      <c r="AK35" s="21"/>
      <c r="AL35" s="26"/>
      <c r="AM35" s="21"/>
    </row>
    <row r="36" spans="1:39" s="19" customFormat="1" ht="17.100000000000001" hidden="1" customHeight="1" x14ac:dyDescent="0.3">
      <c r="A36" s="27">
        <v>14</v>
      </c>
      <c r="B36" s="16" t="s">
        <v>57</v>
      </c>
      <c r="C36" s="10" t="s">
        <v>46</v>
      </c>
      <c r="D36" s="11">
        <f t="shared" si="0"/>
        <v>0</v>
      </c>
      <c r="E36" s="17"/>
      <c r="F36" s="17"/>
      <c r="G36" s="18" t="str">
        <f t="shared" si="4"/>
        <v>*</v>
      </c>
      <c r="H36" s="14">
        <f t="shared" si="1"/>
        <v>0</v>
      </c>
      <c r="I36" s="17"/>
      <c r="J36" s="17"/>
      <c r="K36" s="17"/>
      <c r="L36" s="17"/>
      <c r="M36" s="17"/>
      <c r="N36" s="18" t="str">
        <f t="shared" si="2"/>
        <v>*</v>
      </c>
      <c r="O36" s="17"/>
      <c r="P36" s="17"/>
      <c r="Q36" s="18" t="str">
        <f t="shared" si="3"/>
        <v>*</v>
      </c>
      <c r="R36" s="17"/>
      <c r="S36" s="21"/>
      <c r="T36" s="21"/>
      <c r="U36" s="26"/>
      <c r="V36" s="21"/>
      <c r="W36" s="21"/>
      <c r="X36" s="26"/>
      <c r="Y36" s="21"/>
      <c r="Z36" s="21"/>
      <c r="AA36" s="26"/>
      <c r="AB36" s="21"/>
      <c r="AD36" s="21"/>
      <c r="AE36" s="21"/>
      <c r="AF36" s="26"/>
      <c r="AG36" s="21"/>
      <c r="AH36" s="21"/>
      <c r="AI36" s="26"/>
      <c r="AJ36" s="21"/>
      <c r="AK36" s="21"/>
      <c r="AL36" s="26"/>
      <c r="AM36" s="21"/>
    </row>
    <row r="37" spans="1:39" s="19" customFormat="1" ht="17.100000000000001" hidden="1" customHeight="1" x14ac:dyDescent="0.3">
      <c r="A37" s="27">
        <v>15</v>
      </c>
      <c r="B37" s="16" t="s">
        <v>58</v>
      </c>
      <c r="C37" s="10" t="s">
        <v>46</v>
      </c>
      <c r="D37" s="11">
        <f t="shared" si="0"/>
        <v>0</v>
      </c>
      <c r="E37" s="17"/>
      <c r="F37" s="17"/>
      <c r="G37" s="18" t="str">
        <f t="shared" si="4"/>
        <v>*</v>
      </c>
      <c r="H37" s="14">
        <f t="shared" si="1"/>
        <v>0</v>
      </c>
      <c r="I37" s="17"/>
      <c r="J37" s="17"/>
      <c r="K37" s="17"/>
      <c r="L37" s="17"/>
      <c r="M37" s="17"/>
      <c r="N37" s="18" t="str">
        <f t="shared" si="2"/>
        <v>*</v>
      </c>
      <c r="O37" s="17"/>
      <c r="P37" s="17"/>
      <c r="Q37" s="18" t="str">
        <f t="shared" si="3"/>
        <v>*</v>
      </c>
      <c r="R37" s="17"/>
      <c r="S37" s="21"/>
      <c r="T37" s="21"/>
      <c r="U37" s="26"/>
      <c r="V37" s="21"/>
      <c r="W37" s="21"/>
      <c r="X37" s="26"/>
      <c r="Y37" s="21"/>
      <c r="Z37" s="21"/>
      <c r="AA37" s="26"/>
      <c r="AB37" s="21"/>
      <c r="AD37" s="21"/>
      <c r="AE37" s="21"/>
      <c r="AF37" s="26"/>
      <c r="AG37" s="21"/>
      <c r="AH37" s="21"/>
      <c r="AI37" s="26"/>
      <c r="AJ37" s="21"/>
      <c r="AK37" s="21"/>
      <c r="AL37" s="26"/>
      <c r="AM37" s="21"/>
    </row>
    <row r="38" spans="1:39" ht="17.100000000000001" hidden="1" customHeight="1" x14ac:dyDescent="0.35">
      <c r="A38" s="31">
        <v>16</v>
      </c>
      <c r="B38" s="30" t="s">
        <v>59</v>
      </c>
      <c r="C38" s="10" t="s">
        <v>46</v>
      </c>
      <c r="D38" s="11">
        <f t="shared" si="0"/>
        <v>0</v>
      </c>
      <c r="E38" s="17"/>
      <c r="F38" s="17"/>
      <c r="G38" s="18" t="str">
        <f t="shared" si="4"/>
        <v>*</v>
      </c>
      <c r="H38" s="14">
        <f t="shared" si="1"/>
        <v>0</v>
      </c>
      <c r="I38" s="17"/>
      <c r="J38" s="17"/>
      <c r="K38" s="17"/>
      <c r="L38" s="17"/>
      <c r="M38" s="17"/>
      <c r="N38" s="18" t="str">
        <f t="shared" si="2"/>
        <v>*</v>
      </c>
      <c r="O38" s="17"/>
      <c r="P38" s="17"/>
      <c r="Q38" s="18" t="str">
        <f t="shared" si="3"/>
        <v>*</v>
      </c>
      <c r="R38" s="17"/>
    </row>
    <row r="39" spans="1:39" ht="18" hidden="1" x14ac:dyDescent="0.35">
      <c r="A39" s="31">
        <v>17</v>
      </c>
      <c r="B39" s="28" t="s">
        <v>60</v>
      </c>
      <c r="C39" s="10" t="s">
        <v>46</v>
      </c>
      <c r="D39" s="11">
        <f t="shared" ref="D39:D62" si="5">F39+M39+P39</f>
        <v>0</v>
      </c>
      <c r="E39" s="17"/>
      <c r="F39" s="17"/>
      <c r="G39" s="18" t="str">
        <f t="shared" si="4"/>
        <v>*</v>
      </c>
      <c r="H39" s="14">
        <f t="shared" si="1"/>
        <v>0</v>
      </c>
      <c r="I39" s="17"/>
      <c r="J39" s="17"/>
      <c r="K39" s="17"/>
      <c r="L39" s="17"/>
      <c r="M39" s="17"/>
      <c r="N39" s="18" t="str">
        <f t="shared" si="2"/>
        <v>*</v>
      </c>
      <c r="O39" s="17"/>
      <c r="P39" s="17"/>
      <c r="Q39" s="18" t="str">
        <f t="shared" si="3"/>
        <v>*</v>
      </c>
      <c r="R39" s="17"/>
    </row>
    <row r="40" spans="1:39" ht="18" hidden="1" x14ac:dyDescent="0.3">
      <c r="A40" s="27">
        <v>18</v>
      </c>
      <c r="B40" s="16" t="s">
        <v>61</v>
      </c>
      <c r="C40" s="10" t="s">
        <v>62</v>
      </c>
      <c r="D40" s="11">
        <f t="shared" si="5"/>
        <v>0</v>
      </c>
      <c r="E40" s="17"/>
      <c r="F40" s="17"/>
      <c r="G40" s="18" t="str">
        <f t="shared" si="4"/>
        <v>*</v>
      </c>
      <c r="H40" s="14">
        <f t="shared" si="1"/>
        <v>0</v>
      </c>
      <c r="I40" s="17"/>
      <c r="J40" s="17"/>
      <c r="K40" s="17"/>
      <c r="L40" s="17"/>
      <c r="M40" s="17"/>
      <c r="N40" s="18" t="str">
        <f t="shared" si="2"/>
        <v>*</v>
      </c>
      <c r="O40" s="17"/>
      <c r="P40" s="17"/>
      <c r="Q40" s="18" t="str">
        <f t="shared" si="3"/>
        <v>*</v>
      </c>
      <c r="R40" s="17"/>
    </row>
    <row r="41" spans="1:39" ht="18" hidden="1" x14ac:dyDescent="0.3">
      <c r="A41" s="27">
        <v>19</v>
      </c>
      <c r="B41" s="16" t="s">
        <v>63</v>
      </c>
      <c r="C41" s="10" t="s">
        <v>46</v>
      </c>
      <c r="D41" s="11">
        <f t="shared" si="5"/>
        <v>0</v>
      </c>
      <c r="E41" s="17"/>
      <c r="F41" s="17"/>
      <c r="G41" s="18" t="str">
        <f t="shared" si="4"/>
        <v>*</v>
      </c>
      <c r="H41" s="14">
        <f t="shared" si="1"/>
        <v>0</v>
      </c>
      <c r="I41" s="17"/>
      <c r="J41" s="17"/>
      <c r="K41" s="17"/>
      <c r="L41" s="17"/>
      <c r="M41" s="17"/>
      <c r="N41" s="18" t="str">
        <f t="shared" si="2"/>
        <v>*</v>
      </c>
      <c r="O41" s="17"/>
      <c r="P41" s="17"/>
      <c r="Q41" s="18" t="str">
        <f t="shared" si="3"/>
        <v>*</v>
      </c>
      <c r="R41" s="17"/>
    </row>
    <row r="42" spans="1:39" ht="18" hidden="1" x14ac:dyDescent="0.3">
      <c r="A42" s="27">
        <v>20</v>
      </c>
      <c r="B42" s="16" t="s">
        <v>64</v>
      </c>
      <c r="C42" s="10" t="s">
        <v>50</v>
      </c>
      <c r="D42" s="11">
        <f t="shared" si="5"/>
        <v>0</v>
      </c>
      <c r="E42" s="17"/>
      <c r="F42" s="17"/>
      <c r="G42" s="18" t="str">
        <f t="shared" si="4"/>
        <v>*</v>
      </c>
      <c r="H42" s="14">
        <f t="shared" si="1"/>
        <v>0</v>
      </c>
      <c r="I42" s="17"/>
      <c r="J42" s="17"/>
      <c r="K42" s="17"/>
      <c r="L42" s="17"/>
      <c r="M42" s="17"/>
      <c r="N42" s="18" t="str">
        <f t="shared" si="2"/>
        <v>*</v>
      </c>
      <c r="O42" s="17"/>
      <c r="P42" s="17"/>
      <c r="Q42" s="18" t="str">
        <f t="shared" si="3"/>
        <v>*</v>
      </c>
      <c r="R42" s="17"/>
    </row>
    <row r="43" spans="1:39" ht="18" hidden="1" x14ac:dyDescent="0.3">
      <c r="A43" s="27">
        <v>22</v>
      </c>
      <c r="B43" s="28" t="s">
        <v>65</v>
      </c>
      <c r="C43" s="10" t="s">
        <v>50</v>
      </c>
      <c r="D43" s="11">
        <f t="shared" si="5"/>
        <v>0</v>
      </c>
      <c r="E43" s="17"/>
      <c r="F43" s="17"/>
      <c r="G43" s="18" t="str">
        <f t="shared" si="4"/>
        <v>*</v>
      </c>
      <c r="H43" s="14">
        <f t="shared" si="1"/>
        <v>0</v>
      </c>
      <c r="I43" s="17"/>
      <c r="J43" s="17"/>
      <c r="K43" s="17"/>
      <c r="L43" s="17"/>
      <c r="M43" s="17"/>
      <c r="N43" s="18" t="str">
        <f t="shared" si="2"/>
        <v>*</v>
      </c>
      <c r="O43" s="17"/>
      <c r="P43" s="17"/>
      <c r="Q43" s="18" t="str">
        <f t="shared" si="3"/>
        <v>*</v>
      </c>
      <c r="R43" s="17"/>
    </row>
    <row r="44" spans="1:39" ht="30.75" hidden="1" customHeight="1" x14ac:dyDescent="0.3">
      <c r="A44" s="27">
        <v>26</v>
      </c>
      <c r="B44" s="29" t="s">
        <v>66</v>
      </c>
      <c r="C44" s="10" t="s">
        <v>46</v>
      </c>
      <c r="D44" s="11">
        <f t="shared" si="5"/>
        <v>0</v>
      </c>
      <c r="E44" s="17"/>
      <c r="F44" s="17"/>
      <c r="G44" s="18" t="str">
        <f t="shared" si="4"/>
        <v>*</v>
      </c>
      <c r="H44" s="14">
        <f t="shared" si="1"/>
        <v>0</v>
      </c>
      <c r="I44" s="17"/>
      <c r="J44" s="17"/>
      <c r="K44" s="17"/>
      <c r="L44" s="17"/>
      <c r="M44" s="17"/>
      <c r="N44" s="18" t="str">
        <f t="shared" si="2"/>
        <v>*</v>
      </c>
      <c r="O44" s="17"/>
      <c r="P44" s="17"/>
      <c r="Q44" s="18" t="str">
        <f t="shared" si="3"/>
        <v>*</v>
      </c>
      <c r="R44" s="17"/>
    </row>
    <row r="45" spans="1:39" ht="18" hidden="1" x14ac:dyDescent="0.35">
      <c r="A45" s="31">
        <v>27</v>
      </c>
      <c r="B45" s="28" t="s">
        <v>67</v>
      </c>
      <c r="C45" s="10" t="s">
        <v>13</v>
      </c>
      <c r="D45" s="11">
        <f t="shared" si="5"/>
        <v>0</v>
      </c>
      <c r="E45" s="17"/>
      <c r="F45" s="17"/>
      <c r="G45" s="18" t="str">
        <f t="shared" si="4"/>
        <v>*</v>
      </c>
      <c r="H45" s="14">
        <f t="shared" si="1"/>
        <v>0</v>
      </c>
      <c r="I45" s="17"/>
      <c r="J45" s="17"/>
      <c r="K45" s="17"/>
      <c r="L45" s="17"/>
      <c r="M45" s="17"/>
      <c r="N45" s="18" t="str">
        <f t="shared" si="2"/>
        <v>*</v>
      </c>
      <c r="O45" s="17"/>
      <c r="P45" s="17"/>
      <c r="Q45" s="18" t="str">
        <f t="shared" si="3"/>
        <v>*</v>
      </c>
      <c r="R45" s="17"/>
    </row>
    <row r="46" spans="1:39" ht="18" hidden="1" x14ac:dyDescent="0.35">
      <c r="A46" s="31">
        <v>28</v>
      </c>
      <c r="B46" s="28" t="s">
        <v>68</v>
      </c>
      <c r="C46" s="10" t="s">
        <v>13</v>
      </c>
      <c r="D46" s="11">
        <f t="shared" si="5"/>
        <v>0</v>
      </c>
      <c r="E46" s="17"/>
      <c r="F46" s="17"/>
      <c r="G46" s="18" t="str">
        <f t="shared" si="4"/>
        <v>*</v>
      </c>
      <c r="H46" s="14">
        <f t="shared" si="1"/>
        <v>0</v>
      </c>
      <c r="I46" s="17"/>
      <c r="J46" s="17"/>
      <c r="K46" s="17"/>
      <c r="L46" s="17"/>
      <c r="M46" s="17"/>
      <c r="N46" s="18" t="str">
        <f t="shared" si="2"/>
        <v>*</v>
      </c>
      <c r="O46" s="17"/>
      <c r="P46" s="17"/>
      <c r="Q46" s="18" t="str">
        <f t="shared" si="3"/>
        <v>*</v>
      </c>
      <c r="R46" s="17"/>
    </row>
    <row r="47" spans="1:39" ht="18" hidden="1" x14ac:dyDescent="0.35">
      <c r="A47" s="31">
        <v>29</v>
      </c>
      <c r="B47" s="30" t="s">
        <v>69</v>
      </c>
      <c r="C47" s="10" t="s">
        <v>50</v>
      </c>
      <c r="D47" s="11">
        <f t="shared" si="5"/>
        <v>0</v>
      </c>
      <c r="E47" s="17"/>
      <c r="F47" s="17"/>
      <c r="G47" s="18" t="str">
        <f t="shared" si="4"/>
        <v>*</v>
      </c>
      <c r="H47" s="14">
        <f t="shared" si="1"/>
        <v>0</v>
      </c>
      <c r="I47" s="17"/>
      <c r="J47" s="17"/>
      <c r="K47" s="17"/>
      <c r="L47" s="17"/>
      <c r="M47" s="17"/>
      <c r="N47" s="18" t="str">
        <f t="shared" si="2"/>
        <v>*</v>
      </c>
      <c r="O47" s="17"/>
      <c r="P47" s="17"/>
      <c r="Q47" s="18" t="str">
        <f t="shared" si="3"/>
        <v>*</v>
      </c>
      <c r="R47" s="17"/>
    </row>
    <row r="48" spans="1:39" ht="18" hidden="1" x14ac:dyDescent="0.35">
      <c r="A48" s="31">
        <v>30</v>
      </c>
      <c r="B48" s="28" t="s">
        <v>70</v>
      </c>
      <c r="C48" s="10" t="s">
        <v>50</v>
      </c>
      <c r="D48" s="11">
        <f t="shared" si="5"/>
        <v>0</v>
      </c>
      <c r="E48" s="17"/>
      <c r="F48" s="17"/>
      <c r="G48" s="18" t="str">
        <f t="shared" si="4"/>
        <v>*</v>
      </c>
      <c r="H48" s="14">
        <f t="shared" si="1"/>
        <v>0</v>
      </c>
      <c r="I48" s="17"/>
      <c r="J48" s="17"/>
      <c r="K48" s="17"/>
      <c r="L48" s="17"/>
      <c r="M48" s="17"/>
      <c r="N48" s="18" t="str">
        <f t="shared" si="2"/>
        <v>*</v>
      </c>
      <c r="O48" s="17"/>
      <c r="P48" s="17"/>
      <c r="Q48" s="18" t="str">
        <f t="shared" si="3"/>
        <v>*</v>
      </c>
      <c r="R48" s="17"/>
    </row>
    <row r="49" spans="1:18" ht="18" hidden="1" x14ac:dyDescent="0.35">
      <c r="A49" s="31">
        <v>31</v>
      </c>
      <c r="B49" s="28" t="s">
        <v>71</v>
      </c>
      <c r="C49" s="10" t="s">
        <v>13</v>
      </c>
      <c r="D49" s="11">
        <f t="shared" si="5"/>
        <v>0</v>
      </c>
      <c r="E49" s="17"/>
      <c r="F49" s="17"/>
      <c r="G49" s="18" t="str">
        <f t="shared" si="4"/>
        <v>*</v>
      </c>
      <c r="H49" s="14">
        <f t="shared" si="1"/>
        <v>0</v>
      </c>
      <c r="I49" s="17"/>
      <c r="J49" s="17"/>
      <c r="K49" s="17"/>
      <c r="L49" s="17"/>
      <c r="M49" s="17"/>
      <c r="N49" s="18" t="str">
        <f t="shared" si="2"/>
        <v>*</v>
      </c>
      <c r="O49" s="17"/>
      <c r="P49" s="17"/>
      <c r="Q49" s="18" t="str">
        <f t="shared" si="3"/>
        <v>*</v>
      </c>
      <c r="R49" s="17"/>
    </row>
    <row r="50" spans="1:18" ht="18" hidden="1" x14ac:dyDescent="0.3">
      <c r="A50" s="27">
        <v>35</v>
      </c>
      <c r="B50" s="30" t="s">
        <v>72</v>
      </c>
      <c r="C50" s="10" t="s">
        <v>13</v>
      </c>
      <c r="D50" s="11">
        <f t="shared" si="5"/>
        <v>0</v>
      </c>
      <c r="E50" s="17"/>
      <c r="F50" s="17"/>
      <c r="G50" s="18" t="str">
        <f t="shared" si="4"/>
        <v>*</v>
      </c>
      <c r="H50" s="14">
        <f t="shared" si="1"/>
        <v>0</v>
      </c>
      <c r="I50" s="17"/>
      <c r="J50" s="17"/>
      <c r="K50" s="17"/>
      <c r="L50" s="17"/>
      <c r="M50" s="17"/>
      <c r="N50" s="18" t="str">
        <f t="shared" si="2"/>
        <v>*</v>
      </c>
      <c r="O50" s="17"/>
      <c r="P50" s="17"/>
      <c r="Q50" s="18" t="str">
        <f t="shared" si="3"/>
        <v>*</v>
      </c>
      <c r="R50" s="17"/>
    </row>
    <row r="51" spans="1:18" ht="18" hidden="1" x14ac:dyDescent="0.35">
      <c r="A51" s="31">
        <v>41</v>
      </c>
      <c r="B51" s="28" t="s">
        <v>73</v>
      </c>
      <c r="C51" s="10" t="s">
        <v>53</v>
      </c>
      <c r="D51" s="11">
        <f t="shared" si="5"/>
        <v>0</v>
      </c>
      <c r="E51" s="17"/>
      <c r="F51" s="17"/>
      <c r="G51" s="18" t="str">
        <f t="shared" si="4"/>
        <v>*</v>
      </c>
      <c r="H51" s="14">
        <f t="shared" si="1"/>
        <v>0</v>
      </c>
      <c r="I51" s="17"/>
      <c r="J51" s="17"/>
      <c r="K51" s="17"/>
      <c r="L51" s="17"/>
      <c r="M51" s="17"/>
      <c r="N51" s="18" t="str">
        <f t="shared" si="2"/>
        <v>*</v>
      </c>
      <c r="O51" s="17"/>
      <c r="P51" s="17"/>
      <c r="Q51" s="18" t="str">
        <f t="shared" si="3"/>
        <v>*</v>
      </c>
      <c r="R51" s="17"/>
    </row>
    <row r="52" spans="1:18" ht="18" x14ac:dyDescent="0.35">
      <c r="A52" s="31">
        <v>45</v>
      </c>
      <c r="B52" s="28" t="s">
        <v>74</v>
      </c>
      <c r="C52" s="10" t="s">
        <v>13</v>
      </c>
      <c r="D52" s="11">
        <f t="shared" si="5"/>
        <v>750</v>
      </c>
      <c r="E52" s="17"/>
      <c r="F52" s="17">
        <v>750</v>
      </c>
      <c r="G52" s="18">
        <f t="shared" si="4"/>
        <v>1.4706666666666666</v>
      </c>
      <c r="H52" s="14">
        <f t="shared" si="1"/>
        <v>1103</v>
      </c>
      <c r="I52" s="17"/>
      <c r="J52" s="17">
        <v>1103</v>
      </c>
      <c r="K52" s="17"/>
      <c r="L52" s="17"/>
      <c r="M52" s="17"/>
      <c r="N52" s="18" t="str">
        <f t="shared" si="2"/>
        <v>*</v>
      </c>
      <c r="O52" s="17"/>
      <c r="P52" s="17"/>
      <c r="Q52" s="18" t="str">
        <f t="shared" si="3"/>
        <v>*</v>
      </c>
      <c r="R52" s="17"/>
    </row>
    <row r="53" spans="1:18" ht="18" hidden="1" x14ac:dyDescent="0.35">
      <c r="A53" s="31">
        <v>46</v>
      </c>
      <c r="B53" s="16" t="s">
        <v>75</v>
      </c>
      <c r="C53" s="10" t="s">
        <v>13</v>
      </c>
      <c r="D53" s="11">
        <f t="shared" si="5"/>
        <v>0</v>
      </c>
      <c r="E53" s="17"/>
      <c r="F53" s="17"/>
      <c r="G53" s="18" t="str">
        <f t="shared" si="4"/>
        <v>*</v>
      </c>
      <c r="H53" s="14">
        <f t="shared" si="1"/>
        <v>0</v>
      </c>
      <c r="I53" s="17"/>
      <c r="J53" s="17"/>
      <c r="K53" s="17"/>
      <c r="L53" s="17"/>
      <c r="M53" s="17"/>
      <c r="N53" s="18" t="str">
        <f t="shared" si="2"/>
        <v>*</v>
      </c>
      <c r="O53" s="17"/>
      <c r="P53" s="17"/>
      <c r="Q53" s="18" t="str">
        <f t="shared" si="3"/>
        <v>*</v>
      </c>
      <c r="R53" s="17"/>
    </row>
    <row r="54" spans="1:18" ht="18" hidden="1" x14ac:dyDescent="0.3">
      <c r="A54" s="27">
        <v>47</v>
      </c>
      <c r="B54" s="16" t="s">
        <v>76</v>
      </c>
      <c r="C54" s="10" t="s">
        <v>46</v>
      </c>
      <c r="D54" s="11">
        <f t="shared" si="5"/>
        <v>0</v>
      </c>
      <c r="E54" s="17"/>
      <c r="F54" s="17"/>
      <c r="G54" s="18" t="str">
        <f t="shared" si="4"/>
        <v>*</v>
      </c>
      <c r="H54" s="14">
        <f t="shared" si="1"/>
        <v>0</v>
      </c>
      <c r="I54" s="17"/>
      <c r="J54" s="17"/>
      <c r="K54" s="17"/>
      <c r="L54" s="17"/>
      <c r="M54" s="17"/>
      <c r="N54" s="18" t="str">
        <f t="shared" si="2"/>
        <v>*</v>
      </c>
      <c r="O54" s="17"/>
      <c r="P54" s="17"/>
      <c r="Q54" s="18" t="str">
        <f t="shared" si="3"/>
        <v>*</v>
      </c>
      <c r="R54" s="17"/>
    </row>
    <row r="55" spans="1:18" ht="18" hidden="1" x14ac:dyDescent="0.3">
      <c r="A55" s="27">
        <v>48</v>
      </c>
      <c r="B55" s="16" t="s">
        <v>77</v>
      </c>
      <c r="C55" s="10" t="s">
        <v>13</v>
      </c>
      <c r="D55" s="11">
        <f t="shared" si="5"/>
        <v>0</v>
      </c>
      <c r="E55" s="17"/>
      <c r="F55" s="17"/>
      <c r="G55" s="18" t="str">
        <f t="shared" si="4"/>
        <v>*</v>
      </c>
      <c r="H55" s="14">
        <f t="shared" si="1"/>
        <v>0</v>
      </c>
      <c r="I55" s="17"/>
      <c r="J55" s="17"/>
      <c r="K55" s="17"/>
      <c r="L55" s="17"/>
      <c r="M55" s="17"/>
      <c r="N55" s="18" t="str">
        <f t="shared" si="2"/>
        <v>*</v>
      </c>
      <c r="O55" s="17"/>
      <c r="P55" s="17"/>
      <c r="Q55" s="18" t="str">
        <f t="shared" si="3"/>
        <v>*</v>
      </c>
      <c r="R55" s="17"/>
    </row>
    <row r="56" spans="1:18" ht="18" hidden="1" x14ac:dyDescent="0.3">
      <c r="A56" s="27">
        <v>49</v>
      </c>
      <c r="B56" s="30" t="s">
        <v>78</v>
      </c>
      <c r="C56" s="10" t="s">
        <v>50</v>
      </c>
      <c r="D56" s="11">
        <f t="shared" si="5"/>
        <v>0</v>
      </c>
      <c r="E56" s="17"/>
      <c r="F56" s="17"/>
      <c r="G56" s="18" t="str">
        <f t="shared" si="4"/>
        <v>*</v>
      </c>
      <c r="H56" s="14">
        <f t="shared" si="1"/>
        <v>0</v>
      </c>
      <c r="I56" s="17"/>
      <c r="J56" s="17"/>
      <c r="K56" s="17"/>
      <c r="L56" s="17"/>
      <c r="M56" s="17"/>
      <c r="N56" s="18" t="str">
        <f t="shared" si="2"/>
        <v>*</v>
      </c>
      <c r="O56" s="17"/>
      <c r="P56" s="17"/>
      <c r="Q56" s="18" t="str">
        <f t="shared" si="3"/>
        <v>*</v>
      </c>
      <c r="R56" s="17"/>
    </row>
    <row r="57" spans="1:18" ht="18" hidden="1" x14ac:dyDescent="0.35">
      <c r="A57" s="31">
        <v>50</v>
      </c>
      <c r="B57" s="28" t="s">
        <v>79</v>
      </c>
      <c r="C57" s="10" t="s">
        <v>80</v>
      </c>
      <c r="D57" s="11">
        <f t="shared" si="5"/>
        <v>0</v>
      </c>
      <c r="E57" s="17"/>
      <c r="F57" s="17"/>
      <c r="G57" s="18" t="str">
        <f t="shared" si="4"/>
        <v>*</v>
      </c>
      <c r="H57" s="14">
        <f t="shared" si="1"/>
        <v>0</v>
      </c>
      <c r="I57" s="17"/>
      <c r="J57" s="17"/>
      <c r="K57" s="17"/>
      <c r="L57" s="17"/>
      <c r="M57" s="17"/>
      <c r="N57" s="18" t="str">
        <f t="shared" si="2"/>
        <v>*</v>
      </c>
      <c r="O57" s="17"/>
      <c r="P57" s="17"/>
      <c r="Q57" s="18" t="str">
        <f t="shared" si="3"/>
        <v>*</v>
      </c>
      <c r="R57" s="17"/>
    </row>
    <row r="58" spans="1:18" ht="18" hidden="1" x14ac:dyDescent="0.35">
      <c r="A58" s="31">
        <v>51</v>
      </c>
      <c r="B58" s="28" t="s">
        <v>81</v>
      </c>
      <c r="C58" s="10" t="s">
        <v>80</v>
      </c>
      <c r="D58" s="11">
        <f t="shared" si="5"/>
        <v>0</v>
      </c>
      <c r="E58" s="17"/>
      <c r="F58" s="17"/>
      <c r="G58" s="18" t="str">
        <f t="shared" si="4"/>
        <v>*</v>
      </c>
      <c r="H58" s="14">
        <f t="shared" si="1"/>
        <v>0</v>
      </c>
      <c r="I58" s="17"/>
      <c r="J58" s="17"/>
      <c r="K58" s="17"/>
      <c r="L58" s="17"/>
      <c r="M58" s="17"/>
      <c r="N58" s="18" t="str">
        <f t="shared" si="2"/>
        <v>*</v>
      </c>
      <c r="O58" s="17"/>
      <c r="P58" s="17"/>
      <c r="Q58" s="18" t="str">
        <f t="shared" si="3"/>
        <v>*</v>
      </c>
      <c r="R58" s="17"/>
    </row>
    <row r="59" spans="1:18" ht="18" x14ac:dyDescent="0.35">
      <c r="A59" s="31">
        <v>52</v>
      </c>
      <c r="B59" s="29" t="s">
        <v>82</v>
      </c>
      <c r="C59" s="10" t="s">
        <v>50</v>
      </c>
      <c r="D59" s="11">
        <f t="shared" si="5"/>
        <v>0</v>
      </c>
      <c r="E59" s="17"/>
      <c r="F59" s="17"/>
      <c r="G59" s="18" t="str">
        <f t="shared" si="4"/>
        <v>*</v>
      </c>
      <c r="H59" s="14">
        <f t="shared" si="1"/>
        <v>0</v>
      </c>
      <c r="I59" s="17"/>
      <c r="J59" s="17"/>
      <c r="K59" s="17"/>
      <c r="L59" s="17"/>
      <c r="M59" s="17"/>
      <c r="N59" s="18" t="str">
        <f t="shared" si="2"/>
        <v>*</v>
      </c>
      <c r="O59" s="17"/>
      <c r="P59" s="17"/>
      <c r="Q59" s="18" t="str">
        <f t="shared" si="3"/>
        <v>*</v>
      </c>
      <c r="R59" s="17"/>
    </row>
    <row r="60" spans="1:18" ht="18" x14ac:dyDescent="0.35">
      <c r="A60" s="31">
        <v>53</v>
      </c>
      <c r="B60" s="29" t="s">
        <v>83</v>
      </c>
      <c r="C60" s="10" t="s">
        <v>13</v>
      </c>
      <c r="D60" s="11">
        <f t="shared" si="5"/>
        <v>81</v>
      </c>
      <c r="E60" s="17"/>
      <c r="F60" s="17"/>
      <c r="G60" s="18" t="str">
        <f t="shared" si="4"/>
        <v>*</v>
      </c>
      <c r="H60" s="14">
        <f t="shared" si="1"/>
        <v>0</v>
      </c>
      <c r="I60" s="17"/>
      <c r="J60" s="17"/>
      <c r="K60" s="17"/>
      <c r="L60" s="17"/>
      <c r="M60" s="17">
        <v>81</v>
      </c>
      <c r="N60" s="18">
        <f t="shared" si="2"/>
        <v>2.3950617283950617</v>
      </c>
      <c r="O60" s="17">
        <v>194</v>
      </c>
      <c r="P60" s="17"/>
      <c r="Q60" s="18" t="str">
        <f t="shared" si="3"/>
        <v>*</v>
      </c>
      <c r="R60" s="17"/>
    </row>
    <row r="61" spans="1:18" ht="24" customHeight="1" x14ac:dyDescent="0.35">
      <c r="A61" s="31">
        <v>54</v>
      </c>
      <c r="B61" s="28" t="s">
        <v>86</v>
      </c>
      <c r="C61" s="10" t="s">
        <v>44</v>
      </c>
      <c r="D61" s="11">
        <f t="shared" si="5"/>
        <v>0</v>
      </c>
      <c r="E61" s="17"/>
      <c r="F61" s="17"/>
      <c r="G61" s="18" t="str">
        <f t="shared" si="4"/>
        <v>*</v>
      </c>
      <c r="H61" s="14">
        <f t="shared" si="1"/>
        <v>0</v>
      </c>
      <c r="I61" s="17"/>
      <c r="J61" s="17"/>
      <c r="K61" s="17"/>
      <c r="L61" s="17"/>
      <c r="M61" s="17"/>
      <c r="N61" s="18" t="str">
        <f t="shared" si="2"/>
        <v>*</v>
      </c>
      <c r="O61" s="17"/>
      <c r="P61" s="17"/>
      <c r="Q61" s="18" t="str">
        <f t="shared" si="3"/>
        <v>*</v>
      </c>
      <c r="R61" s="17"/>
    </row>
    <row r="62" spans="1:18" ht="18.600000000000001" thickBot="1" x14ac:dyDescent="0.35">
      <c r="A62" s="27">
        <v>55</v>
      </c>
      <c r="B62" s="32" t="s">
        <v>84</v>
      </c>
      <c r="C62" s="10" t="s">
        <v>48</v>
      </c>
      <c r="D62" s="11">
        <f t="shared" si="5"/>
        <v>0</v>
      </c>
      <c r="E62" s="17"/>
      <c r="F62" s="17"/>
      <c r="G62" s="18" t="str">
        <f t="shared" si="4"/>
        <v>*</v>
      </c>
      <c r="H62" s="14">
        <f t="shared" si="1"/>
        <v>0</v>
      </c>
      <c r="I62" s="17"/>
      <c r="J62" s="17"/>
      <c r="K62" s="17"/>
      <c r="L62" s="17"/>
      <c r="M62" s="17"/>
      <c r="N62" s="18" t="str">
        <f t="shared" si="2"/>
        <v>*</v>
      </c>
      <c r="O62" s="17"/>
      <c r="P62" s="17"/>
      <c r="Q62" s="18" t="str">
        <f t="shared" si="3"/>
        <v>*</v>
      </c>
      <c r="R62" s="17"/>
    </row>
    <row r="63" spans="1:18" ht="19.95" customHeight="1" thickBot="1" x14ac:dyDescent="0.35">
      <c r="A63" s="201" t="s">
        <v>96</v>
      </c>
      <c r="B63" s="201"/>
      <c r="C63" s="201"/>
      <c r="D63" s="202"/>
      <c r="E63" s="17"/>
      <c r="F63" s="34"/>
      <c r="G63" s="34" t="str">
        <f t="shared" si="4"/>
        <v>*</v>
      </c>
      <c r="H63" s="33">
        <f>H12+H7+SUM(H25:H62)</f>
        <v>9679</v>
      </c>
      <c r="I63" s="33">
        <f>I12+I7+SUM(I25:I62)</f>
        <v>0</v>
      </c>
      <c r="J63" s="33">
        <f>J12+J7+SUM(J25:J62)</f>
        <v>2970</v>
      </c>
      <c r="K63" s="33">
        <f>K12+K7+SUM(K25:K62)</f>
        <v>2450</v>
      </c>
      <c r="L63" s="33">
        <f>L12+L7+SUM(L25:L62)</f>
        <v>4259</v>
      </c>
      <c r="M63" s="17"/>
      <c r="N63" s="17">
        <f>N12+N7</f>
        <v>0</v>
      </c>
      <c r="O63" s="33">
        <f>O12+O7+SUM(O25:O62)</f>
        <v>2321</v>
      </c>
      <c r="P63" s="34"/>
      <c r="Q63" s="34"/>
      <c r="R63" s="33">
        <f>R12+R7+SUM(R25:R62)</f>
        <v>0</v>
      </c>
    </row>
    <row r="64" spans="1:18" ht="25.5" customHeight="1" thickBot="1" x14ac:dyDescent="0.35">
      <c r="A64" s="35"/>
      <c r="B64" s="36" t="s">
        <v>85</v>
      </c>
      <c r="C64" s="37"/>
      <c r="D64" s="38"/>
      <c r="E64" s="39"/>
      <c r="F64" s="38"/>
      <c r="G64" s="40"/>
      <c r="H64" s="46">
        <f>H63+O63</f>
        <v>12000</v>
      </c>
      <c r="I64" s="41"/>
      <c r="J64" s="41"/>
      <c r="K64" s="41"/>
      <c r="L64" s="41"/>
      <c r="M64" s="42"/>
      <c r="N64" s="42"/>
      <c r="O64" s="42"/>
      <c r="P64" s="42"/>
      <c r="Q64" s="42"/>
      <c r="R64" s="42"/>
    </row>
    <row r="65" spans="2:13" ht="24.75" customHeight="1" x14ac:dyDescent="0.3">
      <c r="D65" s="44">
        <f>D61</f>
        <v>0</v>
      </c>
    </row>
    <row r="66" spans="2:13" x14ac:dyDescent="0.3">
      <c r="H66" s="2"/>
      <c r="I66" s="2"/>
      <c r="J66" s="2"/>
      <c r="K66" s="2"/>
      <c r="L66" s="2"/>
      <c r="M66" s="2"/>
    </row>
    <row r="67" spans="2:13" x14ac:dyDescent="0.3">
      <c r="H67" s="2"/>
      <c r="I67" s="2"/>
      <c r="J67" s="2"/>
      <c r="K67" s="2"/>
      <c r="L67" s="2"/>
      <c r="M67" s="2"/>
    </row>
    <row r="68" spans="2:13" ht="15" x14ac:dyDescent="0.25">
      <c r="B68" s="166" t="s">
        <v>189</v>
      </c>
      <c r="C68" s="166"/>
      <c r="H68" s="2"/>
      <c r="I68" s="166" t="s">
        <v>190</v>
      </c>
      <c r="J68" s="2"/>
      <c r="K68" s="2"/>
      <c r="L68" s="2"/>
      <c r="M68" s="2"/>
    </row>
    <row r="69" spans="2:13" ht="15" x14ac:dyDescent="0.25">
      <c r="B69" s="166"/>
      <c r="C69" s="166"/>
      <c r="D69" s="166"/>
      <c r="H69" s="2"/>
      <c r="I69" s="2"/>
      <c r="J69" s="2"/>
      <c r="K69" s="2"/>
      <c r="L69" s="2"/>
      <c r="M69" s="2"/>
    </row>
    <row r="70" spans="2:13" ht="15" x14ac:dyDescent="0.25">
      <c r="B70" s="166" t="s">
        <v>191</v>
      </c>
      <c r="C70" s="166"/>
      <c r="D70" s="166"/>
    </row>
  </sheetData>
  <mergeCells count="12">
    <mergeCell ref="A63:D63"/>
    <mergeCell ref="A1:R1"/>
    <mergeCell ref="A2:R2"/>
    <mergeCell ref="A4:A6"/>
    <mergeCell ref="B4:B6"/>
    <mergeCell ref="C4:C6"/>
    <mergeCell ref="D4:E5"/>
    <mergeCell ref="F4:R4"/>
    <mergeCell ref="F5:H5"/>
    <mergeCell ref="I5:L5"/>
    <mergeCell ref="M5:O5"/>
    <mergeCell ref="P5:R5"/>
  </mergeCells>
  <phoneticPr fontId="1" type="noConversion"/>
  <pageMargins left="0" right="0" top="0.15748031496062992" bottom="0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opLeftCell="A7" workbookViewId="0">
      <selection activeCell="A5" sqref="A5"/>
    </sheetView>
  </sheetViews>
  <sheetFormatPr defaultColWidth="9.109375" defaultRowHeight="13.8" x14ac:dyDescent="0.3"/>
  <cols>
    <col min="1" max="1" width="5" style="45" customWidth="1"/>
    <col min="2" max="2" width="28.5546875" style="45" customWidth="1"/>
    <col min="3" max="3" width="9.5546875" style="45" customWidth="1"/>
    <col min="4" max="4" width="8.33203125" style="45" customWidth="1"/>
    <col min="5" max="5" width="13.5546875" style="45" customWidth="1"/>
    <col min="6" max="6" width="12.33203125" style="45" customWidth="1"/>
    <col min="7" max="7" width="10.88671875" style="45" customWidth="1"/>
    <col min="8" max="16384" width="9.109375" style="45"/>
  </cols>
  <sheetData>
    <row r="1" spans="1:7" ht="15.6" x14ac:dyDescent="0.3">
      <c r="F1" s="228" t="s">
        <v>186</v>
      </c>
      <c r="G1" s="228"/>
    </row>
    <row r="2" spans="1:7" s="1" customFormat="1" ht="15.6" x14ac:dyDescent="0.3">
      <c r="A2" s="227" t="s">
        <v>149</v>
      </c>
      <c r="B2" s="227"/>
      <c r="C2" s="227"/>
      <c r="D2" s="227"/>
      <c r="E2" s="227"/>
      <c r="F2" s="227"/>
      <c r="G2" s="227"/>
    </row>
    <row r="3" spans="1:7" s="1" customFormat="1" ht="18" x14ac:dyDescent="0.3">
      <c r="A3" s="226" t="s">
        <v>194</v>
      </c>
      <c r="B3" s="226"/>
      <c r="C3" s="226"/>
      <c r="D3" s="226"/>
      <c r="E3" s="226"/>
      <c r="F3" s="226"/>
      <c r="G3" s="226"/>
    </row>
    <row r="4" spans="1:7" s="1" customFormat="1" ht="17.25" customHeight="1" x14ac:dyDescent="0.3">
      <c r="A4" s="226" t="s">
        <v>187</v>
      </c>
      <c r="B4" s="226"/>
      <c r="C4" s="226"/>
      <c r="D4" s="226"/>
      <c r="E4" s="226"/>
      <c r="F4" s="226"/>
      <c r="G4" s="226"/>
    </row>
    <row r="5" spans="1:7" s="1" customFormat="1" ht="8.25" customHeight="1" thickBot="1" x14ac:dyDescent="0.35">
      <c r="A5" s="82"/>
      <c r="B5" s="82"/>
      <c r="C5" s="82"/>
      <c r="D5" s="82"/>
      <c r="E5" s="82"/>
      <c r="F5" s="82"/>
      <c r="G5" s="82"/>
    </row>
    <row r="6" spans="1:7" ht="63.75" customHeight="1" thickBot="1" x14ac:dyDescent="0.35">
      <c r="A6" s="83" t="s">
        <v>150</v>
      </c>
      <c r="B6" s="84" t="s">
        <v>101</v>
      </c>
      <c r="C6" s="84" t="s">
        <v>102</v>
      </c>
      <c r="D6" s="85" t="s">
        <v>151</v>
      </c>
      <c r="E6" s="85" t="s">
        <v>152</v>
      </c>
      <c r="F6" s="85" t="s">
        <v>153</v>
      </c>
      <c r="G6" s="86" t="s">
        <v>154</v>
      </c>
    </row>
    <row r="7" spans="1:7" ht="15.6" x14ac:dyDescent="0.3">
      <c r="A7" s="87" t="s">
        <v>155</v>
      </c>
      <c r="B7" s="88" t="s">
        <v>156</v>
      </c>
      <c r="C7" s="89" t="s">
        <v>130</v>
      </c>
      <c r="D7" s="90" t="s">
        <v>157</v>
      </c>
      <c r="E7" s="91"/>
      <c r="F7" s="91"/>
      <c r="G7" s="92">
        <f>E7-F7</f>
        <v>0</v>
      </c>
    </row>
    <row r="8" spans="1:7" ht="15.6" x14ac:dyDescent="0.3">
      <c r="A8" s="93" t="s">
        <v>158</v>
      </c>
      <c r="B8" s="88" t="s">
        <v>156</v>
      </c>
      <c r="C8" s="94" t="s">
        <v>131</v>
      </c>
      <c r="D8" s="95" t="s">
        <v>157</v>
      </c>
      <c r="E8" s="91"/>
      <c r="F8" s="91"/>
      <c r="G8" s="92">
        <f t="shared" ref="G8:G28" si="0">E8-F8</f>
        <v>0</v>
      </c>
    </row>
    <row r="9" spans="1:7" ht="15.6" x14ac:dyDescent="0.3">
      <c r="A9" s="96" t="s">
        <v>159</v>
      </c>
      <c r="B9" s="97" t="s">
        <v>156</v>
      </c>
      <c r="C9" s="90" t="s">
        <v>132</v>
      </c>
      <c r="D9" s="90" t="s">
        <v>157</v>
      </c>
      <c r="E9" s="91"/>
      <c r="F9" s="91"/>
      <c r="G9" s="92">
        <f t="shared" si="0"/>
        <v>0</v>
      </c>
    </row>
    <row r="10" spans="1:7" ht="15.6" x14ac:dyDescent="0.3">
      <c r="A10" s="96" t="s">
        <v>160</v>
      </c>
      <c r="B10" s="97" t="s">
        <v>156</v>
      </c>
      <c r="C10" s="89" t="s">
        <v>161</v>
      </c>
      <c r="D10" s="90" t="s">
        <v>157</v>
      </c>
      <c r="E10" s="91"/>
      <c r="F10" s="98"/>
      <c r="G10" s="92">
        <f t="shared" si="0"/>
        <v>0</v>
      </c>
    </row>
    <row r="11" spans="1:7" ht="5.25" customHeight="1" x14ac:dyDescent="0.3">
      <c r="A11" s="96"/>
      <c r="B11" s="97"/>
      <c r="C11" s="89"/>
      <c r="D11" s="90"/>
      <c r="E11" s="91"/>
      <c r="F11" s="98"/>
      <c r="G11" s="92"/>
    </row>
    <row r="12" spans="1:7" ht="17.100000000000001" customHeight="1" x14ac:dyDescent="0.3">
      <c r="A12" s="96" t="s">
        <v>162</v>
      </c>
      <c r="B12" s="99" t="s">
        <v>163</v>
      </c>
      <c r="C12" s="90" t="s">
        <v>130</v>
      </c>
      <c r="D12" s="90" t="s">
        <v>157</v>
      </c>
      <c r="E12" s="91"/>
      <c r="F12" s="91"/>
      <c r="G12" s="92">
        <f t="shared" si="0"/>
        <v>0</v>
      </c>
    </row>
    <row r="13" spans="1:7" ht="17.100000000000001" customHeight="1" x14ac:dyDescent="0.3">
      <c r="A13" s="96" t="s">
        <v>164</v>
      </c>
      <c r="B13" s="99" t="s">
        <v>163</v>
      </c>
      <c r="C13" s="90" t="s">
        <v>128</v>
      </c>
      <c r="D13" s="90" t="s">
        <v>157</v>
      </c>
      <c r="E13" s="91">
        <v>2700</v>
      </c>
      <c r="F13" s="91">
        <v>900</v>
      </c>
      <c r="G13" s="92">
        <f t="shared" si="0"/>
        <v>1800</v>
      </c>
    </row>
    <row r="14" spans="1:7" ht="17.100000000000001" customHeight="1" x14ac:dyDescent="0.3">
      <c r="A14" s="96" t="s">
        <v>165</v>
      </c>
      <c r="B14" s="99" t="s">
        <v>163</v>
      </c>
      <c r="C14" s="90" t="s">
        <v>143</v>
      </c>
      <c r="D14" s="90"/>
      <c r="E14" s="100"/>
      <c r="F14" s="98"/>
      <c r="G14" s="92">
        <f t="shared" si="0"/>
        <v>0</v>
      </c>
    </row>
    <row r="15" spans="1:7" ht="17.100000000000001" customHeight="1" x14ac:dyDescent="0.3">
      <c r="A15" s="96" t="s">
        <v>166</v>
      </c>
      <c r="B15" s="99" t="s">
        <v>163</v>
      </c>
      <c r="C15" s="90" t="s">
        <v>137</v>
      </c>
      <c r="D15" s="90"/>
      <c r="E15" s="100"/>
      <c r="F15" s="98"/>
      <c r="G15" s="92">
        <f t="shared" si="0"/>
        <v>0</v>
      </c>
    </row>
    <row r="16" spans="1:7" ht="3.75" customHeight="1" x14ac:dyDescent="0.3">
      <c r="A16" s="96"/>
      <c r="B16" s="99"/>
      <c r="C16" s="90"/>
      <c r="D16" s="90"/>
      <c r="E16" s="100"/>
      <c r="F16" s="98"/>
      <c r="G16" s="92"/>
    </row>
    <row r="17" spans="1:7" ht="17.100000000000001" customHeight="1" x14ac:dyDescent="0.3">
      <c r="A17" s="96" t="s">
        <v>167</v>
      </c>
      <c r="B17" s="99" t="s">
        <v>168</v>
      </c>
      <c r="C17" s="90" t="s">
        <v>128</v>
      </c>
      <c r="D17" s="90" t="s">
        <v>157</v>
      </c>
      <c r="E17" s="91"/>
      <c r="F17" s="101"/>
      <c r="G17" s="92">
        <f t="shared" si="0"/>
        <v>0</v>
      </c>
    </row>
    <row r="18" spans="1:7" ht="17.100000000000001" customHeight="1" x14ac:dyDescent="0.3">
      <c r="A18" s="96" t="s">
        <v>169</v>
      </c>
      <c r="B18" s="99" t="s">
        <v>168</v>
      </c>
      <c r="C18" s="90" t="s">
        <v>143</v>
      </c>
      <c r="D18" s="90" t="s">
        <v>157</v>
      </c>
      <c r="E18" s="102"/>
      <c r="F18" s="98"/>
      <c r="G18" s="92">
        <f t="shared" si="0"/>
        <v>0</v>
      </c>
    </row>
    <row r="19" spans="1:7" ht="17.100000000000001" customHeight="1" x14ac:dyDescent="0.3">
      <c r="A19" s="96" t="s">
        <v>170</v>
      </c>
      <c r="B19" s="99" t="s">
        <v>168</v>
      </c>
      <c r="C19" s="90" t="s">
        <v>137</v>
      </c>
      <c r="D19" s="90" t="s">
        <v>157</v>
      </c>
      <c r="E19" s="91"/>
      <c r="F19" s="98"/>
      <c r="G19" s="92">
        <f t="shared" si="0"/>
        <v>0</v>
      </c>
    </row>
    <row r="20" spans="1:7" ht="3.75" customHeight="1" x14ac:dyDescent="0.3">
      <c r="A20" s="96"/>
      <c r="B20" s="103"/>
      <c r="C20" s="104"/>
      <c r="D20" s="90"/>
      <c r="E20" s="102"/>
      <c r="F20" s="98"/>
      <c r="G20" s="92"/>
    </row>
    <row r="21" spans="1:7" ht="17.100000000000001" customHeight="1" x14ac:dyDescent="0.3">
      <c r="A21" s="96" t="s">
        <v>171</v>
      </c>
      <c r="B21" s="105" t="s">
        <v>172</v>
      </c>
      <c r="C21" s="104" t="s">
        <v>173</v>
      </c>
      <c r="D21" s="90" t="s">
        <v>157</v>
      </c>
      <c r="E21" s="91">
        <v>2490</v>
      </c>
      <c r="F21" s="91">
        <v>1000</v>
      </c>
      <c r="G21" s="92">
        <f t="shared" si="0"/>
        <v>1490</v>
      </c>
    </row>
    <row r="22" spans="1:7" ht="17.100000000000001" customHeight="1" x14ac:dyDescent="0.3">
      <c r="A22" s="96" t="s">
        <v>174</v>
      </c>
      <c r="B22" s="105" t="s">
        <v>175</v>
      </c>
      <c r="C22" s="104" t="s">
        <v>173</v>
      </c>
      <c r="D22" s="90" t="s">
        <v>157</v>
      </c>
      <c r="E22" s="102"/>
      <c r="F22" s="98"/>
      <c r="G22" s="92">
        <f t="shared" si="0"/>
        <v>0</v>
      </c>
    </row>
    <row r="23" spans="1:7" ht="17.100000000000001" customHeight="1" x14ac:dyDescent="0.3">
      <c r="A23" s="106" t="s">
        <v>176</v>
      </c>
      <c r="B23" s="105" t="s">
        <v>177</v>
      </c>
      <c r="C23" s="104" t="s">
        <v>178</v>
      </c>
      <c r="D23" s="90" t="s">
        <v>157</v>
      </c>
      <c r="E23" s="91">
        <v>750</v>
      </c>
      <c r="F23" s="91">
        <v>750</v>
      </c>
      <c r="G23" s="92">
        <f t="shared" si="0"/>
        <v>0</v>
      </c>
    </row>
    <row r="24" spans="1:7" ht="17.100000000000001" customHeight="1" x14ac:dyDescent="0.3">
      <c r="A24" s="106" t="s">
        <v>179</v>
      </c>
      <c r="B24" s="105" t="s">
        <v>180</v>
      </c>
      <c r="C24" s="104" t="s">
        <v>178</v>
      </c>
      <c r="D24" s="90" t="s">
        <v>157</v>
      </c>
      <c r="E24" s="101"/>
      <c r="F24" s="98"/>
      <c r="G24" s="92">
        <f t="shared" si="0"/>
        <v>0</v>
      </c>
    </row>
    <row r="25" spans="1:7" ht="17.100000000000001" customHeight="1" x14ac:dyDescent="0.3">
      <c r="A25" s="106" t="s">
        <v>181</v>
      </c>
      <c r="B25" s="105" t="s">
        <v>42</v>
      </c>
      <c r="C25" s="104" t="s">
        <v>178</v>
      </c>
      <c r="D25" s="90" t="s">
        <v>157</v>
      </c>
      <c r="E25" s="101"/>
      <c r="F25" s="98"/>
      <c r="G25" s="92">
        <f t="shared" si="0"/>
        <v>0</v>
      </c>
    </row>
    <row r="26" spans="1:7" ht="17.100000000000001" customHeight="1" x14ac:dyDescent="0.3">
      <c r="A26" s="106" t="s">
        <v>182</v>
      </c>
      <c r="B26" s="16" t="s">
        <v>183</v>
      </c>
      <c r="C26" s="104" t="s">
        <v>178</v>
      </c>
      <c r="D26" s="90" t="s">
        <v>157</v>
      </c>
      <c r="E26" s="101"/>
      <c r="F26" s="98"/>
      <c r="G26" s="92">
        <f t="shared" si="0"/>
        <v>0</v>
      </c>
    </row>
    <row r="27" spans="1:7" ht="17.100000000000001" customHeight="1" x14ac:dyDescent="0.3">
      <c r="A27" s="106" t="s">
        <v>184</v>
      </c>
      <c r="B27" s="107" t="s">
        <v>86</v>
      </c>
      <c r="C27" s="104" t="s">
        <v>137</v>
      </c>
      <c r="D27" s="90" t="s">
        <v>157</v>
      </c>
      <c r="E27" s="91"/>
      <c r="F27" s="98"/>
      <c r="G27" s="92">
        <f t="shared" si="0"/>
        <v>0</v>
      </c>
    </row>
    <row r="28" spans="1:7" ht="20.25" customHeight="1" thickBot="1" x14ac:dyDescent="0.35">
      <c r="A28" s="108"/>
      <c r="B28" s="109" t="s">
        <v>87</v>
      </c>
      <c r="C28" s="110"/>
      <c r="D28" s="111"/>
      <c r="E28" s="112">
        <f>SUM(E7:E27)</f>
        <v>5940</v>
      </c>
      <c r="F28" s="112">
        <f>SUM(F7:F27)</f>
        <v>2650</v>
      </c>
      <c r="G28" s="92">
        <f t="shared" si="0"/>
        <v>3290</v>
      </c>
    </row>
    <row r="30" spans="1:7" ht="21" customHeight="1" x14ac:dyDescent="0.3">
      <c r="A30" s="113"/>
      <c r="B30" s="166" t="s">
        <v>189</v>
      </c>
      <c r="C30" s="166"/>
      <c r="E30" s="166" t="s">
        <v>190</v>
      </c>
      <c r="F30" s="166"/>
      <c r="G30" s="166"/>
    </row>
    <row r="31" spans="1:7" ht="17.25" customHeight="1" x14ac:dyDescent="0.3">
      <c r="B31" s="166"/>
      <c r="C31" s="166"/>
      <c r="D31" s="166"/>
      <c r="E31" s="166"/>
      <c r="F31" s="166"/>
      <c r="G31" s="166"/>
    </row>
    <row r="32" spans="1:7" ht="15.6" x14ac:dyDescent="0.3">
      <c r="B32" s="166" t="s">
        <v>191</v>
      </c>
      <c r="C32" s="166"/>
      <c r="D32" s="166"/>
      <c r="E32" s="166"/>
      <c r="F32" s="166"/>
      <c r="G32" s="166"/>
    </row>
    <row r="35" spans="1:7" x14ac:dyDescent="0.3">
      <c r="A35" s="225" t="s">
        <v>185</v>
      </c>
      <c r="B35" s="225"/>
      <c r="C35" s="225"/>
      <c r="D35" s="225"/>
      <c r="E35" s="225"/>
      <c r="F35" s="225"/>
      <c r="G35" s="225"/>
    </row>
  </sheetData>
  <mergeCells count="5">
    <mergeCell ref="A35:G35"/>
    <mergeCell ref="A4:G4"/>
    <mergeCell ref="A2:G2"/>
    <mergeCell ref="F1:G1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1 КЛ</vt:lpstr>
      <vt:lpstr>Витрата деревини</vt:lpstr>
      <vt:lpstr>1 ПД</vt:lpstr>
      <vt:lpstr>'1 КЛ'!Заголовки_для_друку</vt:lpstr>
    </vt:vector>
  </TitlesOfParts>
  <Company>DP Lvivskuj lisgosp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ДП Бродівське лісове</cp:lastModifiedBy>
  <cp:lastPrinted>2020-08-21T08:04:18Z</cp:lastPrinted>
  <dcterms:created xsi:type="dcterms:W3CDTF">2011-04-12T12:16:03Z</dcterms:created>
  <dcterms:modified xsi:type="dcterms:W3CDTF">2020-08-21T08:35:31Z</dcterms:modified>
</cp:coreProperties>
</file>